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activeTab="0"/>
  </bookViews>
  <sheets>
    <sheet name="Graf1" sheetId="1" r:id="rId1"/>
    <sheet name="Graf2" sheetId="2" r:id="rId2"/>
    <sheet name="Graf3" sheetId="3" r:id="rId3"/>
    <sheet name="daňové výnosy" sheetId="4" r:id="rId4"/>
    <sheet name="List1" sheetId="5" r:id="rId5"/>
    <sheet name="List1 (2)" sheetId="6" r:id="rId6"/>
    <sheet name="List2" sheetId="7" r:id="rId7"/>
    <sheet name="List3" sheetId="8" r:id="rId8"/>
    <sheet name="List4" sheetId="9" r:id="rId9"/>
    <sheet name="List5" sheetId="10" r:id="rId10"/>
  </sheets>
  <definedNames>
    <definedName name="_xlnm.Print_Area" localSheetId="3">'daňové výnosy'!$A$2:$H$19</definedName>
    <definedName name="_xlnm.Print_Area" localSheetId="4">'List1'!$A$3:$T$44</definedName>
    <definedName name="_xlnm.Print_Area" localSheetId="5">'List1 (2)'!$A$3:$N$35</definedName>
  </definedNames>
  <calcPr fullCalcOnLoad="1"/>
</workbook>
</file>

<file path=xl/sharedStrings.xml><?xml version="1.0" encoding="utf-8"?>
<sst xmlns="http://schemas.openxmlformats.org/spreadsheetml/2006/main" count="197" uniqueCount="72">
  <si>
    <t>Finanční ředitelství</t>
  </si>
  <si>
    <t>CELKEM</t>
  </si>
  <si>
    <t>FÚ   I. -  IV.</t>
  </si>
  <si>
    <t>rok</t>
  </si>
  <si>
    <t>I/IV</t>
  </si>
  <si>
    <t>II/IV</t>
  </si>
  <si>
    <t>III/IV</t>
  </si>
  <si>
    <t>IV/IV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</si>
  <si>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</si>
  <si>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</si>
  <si>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</si>
  <si>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</si>
  <si>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</si>
  <si>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</si>
  <si>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</si>
  <si>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</si>
  <si>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</si>
  <si>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</si>
  <si>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</si>
  <si>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</si>
  <si>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Daň ze záv.  činnosti</t>
  </si>
  <si>
    <t>R</t>
  </si>
  <si>
    <t>Sk</t>
  </si>
  <si>
    <t>Daň z pod.práv. osob</t>
  </si>
  <si>
    <t>Daň z pod. fyz. osob</t>
  </si>
  <si>
    <t>Daň z nemovitosti</t>
  </si>
  <si>
    <t>Daň celkem</t>
  </si>
  <si>
    <t>Doplatky  zruš.  daní</t>
  </si>
  <si>
    <t>Celkem  rok  1998</t>
  </si>
  <si>
    <t>Celkem  rok  1999</t>
  </si>
  <si>
    <t xml:space="preserve">   </t>
  </si>
  <si>
    <r>
      <t xml:space="preserve">                  </t>
    </r>
    <r>
      <rPr>
        <b/>
        <sz val="8"/>
        <rFont val="Arial CE"/>
        <family val="2"/>
      </rPr>
      <t xml:space="preserve">č t v r t l e t í </t>
    </r>
    <r>
      <rPr>
        <sz val="8"/>
        <rFont val="Arial CE"/>
        <family val="2"/>
      </rPr>
      <t xml:space="preserve">        </t>
    </r>
  </si>
  <si>
    <r>
      <t xml:space="preserve">                                                                        </t>
    </r>
    <r>
      <rPr>
        <b/>
        <sz val="8"/>
        <rFont val="Arial CE"/>
        <family val="2"/>
      </rPr>
      <t>m ě s í c e</t>
    </r>
  </si>
  <si>
    <t xml:space="preserve"> </t>
  </si>
  <si>
    <t xml:space="preserve">                                                                         Srovnání daní v letech  1998 ,1999  a   2000                v  mil.  Kč</t>
  </si>
  <si>
    <t>Ur</t>
  </si>
  <si>
    <t>UR</t>
  </si>
  <si>
    <t>% (rok2000/1999)</t>
  </si>
  <si>
    <t>% (rok 2000/1999)</t>
  </si>
  <si>
    <t>Celkem rok   2000</t>
  </si>
  <si>
    <t>r. 1998</t>
  </si>
  <si>
    <t>r. 1999</t>
  </si>
  <si>
    <t>r. 2000</t>
  </si>
  <si>
    <t>(vyjádření kumulativní)</t>
  </si>
  <si>
    <t>r. 1997</t>
  </si>
  <si>
    <t xml:space="preserve">Meziroční vývoj daňových výnosů v letech 1997, 1998 a 1999 </t>
  </si>
  <si>
    <t>Město Brno</t>
  </si>
  <si>
    <t>Plnění rozpočtu daňových výnosů za období 1.1. - 31.12.2000</t>
  </si>
  <si>
    <t>a meziroční vývoj daňových výnosů</t>
  </si>
  <si>
    <t>v mil.  Kč</t>
  </si>
  <si>
    <t>Druh daně</t>
  </si>
  <si>
    <t>Skutečnost</t>
  </si>
  <si>
    <t xml:space="preserve">Schválený </t>
  </si>
  <si>
    <t>INDEX</t>
  </si>
  <si>
    <t>% plnění</t>
  </si>
  <si>
    <t>rozpočet</t>
  </si>
  <si>
    <t>rozp.2000</t>
  </si>
  <si>
    <t>r.1999</t>
  </si>
  <si>
    <t>skut. I-XII/2000</t>
  </si>
  <si>
    <t xml:space="preserve"> rozpočtu</t>
  </si>
  <si>
    <t>skut. 99</t>
  </si>
  <si>
    <t>leden-prosinec</t>
  </si>
  <si>
    <t>skut. I-XII/1999</t>
  </si>
  <si>
    <t>Daň z příjmů ze</t>
  </si>
  <si>
    <t>závislé činnosti</t>
  </si>
  <si>
    <t>Daň z příjmů  z</t>
  </si>
  <si>
    <t>podnikání  PO</t>
  </si>
  <si>
    <t>Daň z příjmů z</t>
  </si>
  <si>
    <t>podnikání  FO</t>
  </si>
  <si>
    <t xml:space="preserve">Daň z </t>
  </si>
  <si>
    <t>nemovitostí</t>
  </si>
  <si>
    <t>daňové výnosy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</si>
</sst>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u val="single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4" fontId="6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2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4" fillId="0" borderId="30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40" xfId="0" applyFont="1" applyBorder="1" applyAlignment="1">
      <alignment/>
    </xf>
    <xf numFmtId="0" fontId="4" fillId="0" borderId="35" xfId="0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36" xfId="0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43" xfId="0" applyBorder="1" applyAlignment="1">
      <alignment/>
    </xf>
    <xf numFmtId="164" fontId="0" fillId="0" borderId="31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2" xfId="0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7" fontId="12" fillId="0" borderId="14" xfId="0" applyNumberFormat="1" applyFont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0" borderId="51" xfId="0" applyFont="1" applyBorder="1" applyAlignment="1">
      <alignment/>
    </xf>
    <xf numFmtId="164" fontId="11" fillId="0" borderId="52" xfId="0" applyNumberFormat="1" applyFont="1" applyBorder="1" applyAlignment="1">
      <alignment/>
    </xf>
    <xf numFmtId="164" fontId="12" fillId="0" borderId="52" xfId="0" applyNumberFormat="1" applyFont="1" applyBorder="1" applyAlignment="1">
      <alignment/>
    </xf>
    <xf numFmtId="164" fontId="12" fillId="2" borderId="52" xfId="0" applyNumberFormat="1" applyFont="1" applyFill="1" applyBorder="1" applyAlignment="1">
      <alignment/>
    </xf>
    <xf numFmtId="164" fontId="12" fillId="3" borderId="52" xfId="0" applyNumberFormat="1" applyFont="1" applyFill="1" applyBorder="1" applyAlignment="1">
      <alignment/>
    </xf>
    <xf numFmtId="164" fontId="12" fillId="2" borderId="55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0" fontId="12" fillId="0" borderId="47" xfId="0" applyFont="1" applyBorder="1" applyAlignment="1">
      <alignment/>
    </xf>
    <xf numFmtId="164" fontId="11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164" fontId="12" fillId="2" borderId="31" xfId="0" applyNumberFormat="1" applyFont="1" applyFill="1" applyBorder="1" applyAlignment="1">
      <alignment/>
    </xf>
    <xf numFmtId="164" fontId="12" fillId="3" borderId="31" xfId="0" applyNumberFormat="1" applyFont="1" applyFill="1" applyBorder="1" applyAlignment="1">
      <alignment/>
    </xf>
    <xf numFmtId="164" fontId="12" fillId="2" borderId="48" xfId="0" applyNumberFormat="1" applyFont="1" applyFill="1" applyBorder="1" applyAlignment="1">
      <alignment/>
    </xf>
    <xf numFmtId="164" fontId="11" fillId="0" borderId="48" xfId="0" applyNumberFormat="1" applyFont="1" applyBorder="1" applyAlignment="1">
      <alignment/>
    </xf>
    <xf numFmtId="0" fontId="12" fillId="0" borderId="54" xfId="0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2" borderId="22" xfId="0" applyNumberFormat="1" applyFont="1" applyFill="1" applyBorder="1" applyAlignment="1">
      <alignment/>
    </xf>
    <xf numFmtId="164" fontId="12" fillId="3" borderId="14" xfId="0" applyNumberFormat="1" applyFont="1" applyFill="1" applyBorder="1" applyAlignment="1">
      <alignment/>
    </xf>
    <xf numFmtId="164" fontId="11" fillId="0" borderId="56" xfId="0" applyNumberFormat="1" applyFont="1" applyBorder="1" applyAlignment="1">
      <alignment/>
    </xf>
    <xf numFmtId="164" fontId="12" fillId="2" borderId="14" xfId="0" applyNumberFormat="1" applyFont="1" applyFill="1" applyBorder="1" applyAlignment="1">
      <alignment/>
    </xf>
    <xf numFmtId="164" fontId="11" fillId="0" borderId="7" xfId="0" applyNumberFormat="1" applyFont="1" applyBorder="1" applyAlignment="1">
      <alignment/>
    </xf>
    <xf numFmtId="164" fontId="11" fillId="3" borderId="14" xfId="0" applyNumberFormat="1" applyFont="1" applyFill="1" applyBorder="1" applyAlignment="1">
      <alignment/>
    </xf>
    <xf numFmtId="164" fontId="12" fillId="2" borderId="57" xfId="0" applyNumberFormat="1" applyFont="1" applyFill="1" applyBorder="1" applyAlignment="1">
      <alignment/>
    </xf>
    <xf numFmtId="0" fontId="12" fillId="0" borderId="58" xfId="0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12" fillId="2" borderId="7" xfId="0" applyNumberFormat="1" applyFont="1" applyFill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164" fontId="11" fillId="3" borderId="7" xfId="0" applyNumberFormat="1" applyFont="1" applyFill="1" applyBorder="1" applyAlignment="1">
      <alignment/>
    </xf>
    <xf numFmtId="164" fontId="12" fillId="2" borderId="57" xfId="0" applyNumberFormat="1" applyFont="1" applyFill="1" applyBorder="1" applyAlignment="1">
      <alignment horizontal="right"/>
    </xf>
    <xf numFmtId="164" fontId="12" fillId="0" borderId="59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Meziroční vývoj daňových výnosů v letech 1998, 1999 a 2000 - měsíční inkaso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"/>
          <c:w val="0.95125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'List1 (2)'!$B$32</c:f>
              <c:strCache>
                <c:ptCount val="1"/>
                <c:pt idx="0">
                  <c:v>r. 1998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'List1 (2)'!$C$30:$N$30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'List1 (2)'!$C$32:$N$32</c:f>
              <c:numCache>
                <c:ptCount val="12"/>
                <c:pt idx="0">
                  <c:v>56.6</c:v>
                </c:pt>
                <c:pt idx="1">
                  <c:v>396.9</c:v>
                </c:pt>
                <c:pt idx="2">
                  <c:v>282.9</c:v>
                </c:pt>
                <c:pt idx="3">
                  <c:v>314.5</c:v>
                </c:pt>
                <c:pt idx="4">
                  <c:v>210.2</c:v>
                </c:pt>
                <c:pt idx="5">
                  <c:v>443.8</c:v>
                </c:pt>
                <c:pt idx="6">
                  <c:v>637.1</c:v>
                </c:pt>
                <c:pt idx="7">
                  <c:v>249.9</c:v>
                </c:pt>
                <c:pt idx="8">
                  <c:v>232.8</c:v>
                </c:pt>
                <c:pt idx="9">
                  <c:v>362.6</c:v>
                </c:pt>
                <c:pt idx="10">
                  <c:v>192.7</c:v>
                </c:pt>
                <c:pt idx="11">
                  <c:v>547.1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'List1 (2)'!$B$33</c:f>
              <c:strCache>
                <c:ptCount val="1"/>
                <c:pt idx="0">
                  <c:v>r. 1999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'List1 (2)'!$C$30:$N$30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'List1 (2)'!$C$33:$N$33</c:f>
              <c:numCache>
                <c:ptCount val="12"/>
                <c:pt idx="0">
                  <c:v>265.3</c:v>
                </c:pt>
                <c:pt idx="1">
                  <c:v>234.7</c:v>
                </c:pt>
                <c:pt idx="2">
                  <c:v>287.7</c:v>
                </c:pt>
                <c:pt idx="3">
                  <c:v>211.4</c:v>
                </c:pt>
                <c:pt idx="4">
                  <c:v>246</c:v>
                </c:pt>
                <c:pt idx="5">
                  <c:v>514.8</c:v>
                </c:pt>
                <c:pt idx="6">
                  <c:v>561.1999999999999</c:v>
                </c:pt>
                <c:pt idx="7">
                  <c:v>302.6</c:v>
                </c:pt>
                <c:pt idx="8">
                  <c:v>265.00000000000006</c:v>
                </c:pt>
                <c:pt idx="9">
                  <c:v>361.1</c:v>
                </c:pt>
                <c:pt idx="10">
                  <c:v>309.2999999999999</c:v>
                </c:pt>
                <c:pt idx="11">
                  <c:v>543.2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'List1 (2)'!$B$34</c:f>
              <c:strCache>
                <c:ptCount val="1"/>
                <c:pt idx="0">
                  <c:v>r. 2000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'List1 (2)'!$C$30:$N$30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'List1 (2)'!$C$34:$N$34</c:f>
              <c:numCache>
                <c:ptCount val="12"/>
                <c:pt idx="0">
                  <c:v>241.6</c:v>
                </c:pt>
                <c:pt idx="1">
                  <c:v>279.9</c:v>
                </c:pt>
                <c:pt idx="2">
                  <c:v>221.8</c:v>
                </c:pt>
                <c:pt idx="3">
                  <c:v>268</c:v>
                </c:pt>
                <c:pt idx="4">
                  <c:v>333.6</c:v>
                </c:pt>
                <c:pt idx="5">
                  <c:v>424.6</c:v>
                </c:pt>
                <c:pt idx="6">
                  <c:v>575.3</c:v>
                </c:pt>
                <c:pt idx="7">
                  <c:v>289.4</c:v>
                </c:pt>
                <c:pt idx="8">
                  <c:v>255.2</c:v>
                </c:pt>
                <c:pt idx="9">
                  <c:v>388.2</c:v>
                </c:pt>
                <c:pt idx="10">
                  <c:v>318.1</c:v>
                </c:pt>
                <c:pt idx="11">
                  <c:v>555.4</c:v>
                </c:pt>
              </c:numCache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Meziroční vývoj daňových výnosů v letech 1998, 1999 a 2000
    (vyjádření kumulativní)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5"/>
          <c:w val="0.95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List2!$B$4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List2!$A$5:$A$16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List2!$B$5:$B$16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List2!$C$4</c:f>
              <c:strCache>
                <c:ptCount val="1"/>
                <c:pt idx="0">
                  <c:v>r. 1998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List2!$A$5:$A$16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List2!$C$5:$C$16</c:f>
              <c:numCache>
                <c:ptCount val="12"/>
                <c:pt idx="0">
                  <c:v>56.6</c:v>
                </c:pt>
                <c:pt idx="1">
                  <c:v>453.5</c:v>
                </c:pt>
                <c:pt idx="2">
                  <c:v>736.4</c:v>
                </c:pt>
                <c:pt idx="3">
                  <c:v>1050.9</c:v>
                </c:pt>
                <c:pt idx="4">
                  <c:v>1261.1</c:v>
                </c:pt>
                <c:pt idx="5">
                  <c:v>1704.9</c:v>
                </c:pt>
                <c:pt idx="6">
                  <c:v>2342</c:v>
                </c:pt>
                <c:pt idx="7">
                  <c:v>2591.9</c:v>
                </c:pt>
                <c:pt idx="8">
                  <c:v>2824.7</c:v>
                </c:pt>
                <c:pt idx="9">
                  <c:v>3187.3</c:v>
                </c:pt>
                <c:pt idx="10">
                  <c:v>3380</c:v>
                </c:pt>
                <c:pt idx="11">
                  <c:v>3927.1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List2!$D$4</c:f>
              <c:strCache>
                <c:ptCount val="1"/>
                <c:pt idx="0">
                  <c:v>r. 1999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List2!$A$5:$A$16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List2!$D$5:$D$16</c:f>
              <c:numCache>
                <c:ptCount val="12"/>
                <c:pt idx="0">
                  <c:v>263</c:v>
                </c:pt>
                <c:pt idx="1">
                  <c:v>497.7</c:v>
                </c:pt>
                <c:pt idx="2">
                  <c:v>785.4</c:v>
                </c:pt>
                <c:pt idx="3">
                  <c:v>996.8</c:v>
                </c:pt>
                <c:pt idx="4">
                  <c:v>1242.8</c:v>
                </c:pt>
                <c:pt idx="5">
                  <c:v>1757.6</c:v>
                </c:pt>
                <c:pt idx="6">
                  <c:v>2318.8</c:v>
                </c:pt>
                <c:pt idx="7">
                  <c:v>2621.4</c:v>
                </c:pt>
                <c:pt idx="8">
                  <c:v>2886.4</c:v>
                </c:pt>
                <c:pt idx="9">
                  <c:v>3247.5</c:v>
                </c:pt>
                <c:pt idx="10">
                  <c:v>3556.8</c:v>
                </c:pt>
                <c:pt idx="11">
                  <c:v>4100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List2!$E$4</c:f>
              <c:strCache>
                <c:ptCount val="1"/>
                <c:pt idx="0">
                  <c:v>r. 2000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List2!$A$5:$A$16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List2!$E$5:$E$16</c:f>
              <c:numCache>
                <c:ptCount val="12"/>
                <c:pt idx="0">
                  <c:v>241.5</c:v>
                </c:pt>
                <c:pt idx="1">
                  <c:v>521.4</c:v>
                </c:pt>
                <c:pt idx="2">
                  <c:v>743.2</c:v>
                </c:pt>
                <c:pt idx="3">
                  <c:v>1001.1</c:v>
                </c:pt>
                <c:pt idx="4">
                  <c:v>1345</c:v>
                </c:pt>
                <c:pt idx="5">
                  <c:v>1769.8</c:v>
                </c:pt>
                <c:pt idx="6">
                  <c:v>2344.8</c:v>
                </c:pt>
                <c:pt idx="7">
                  <c:v>2634.3</c:v>
                </c:pt>
                <c:pt idx="8">
                  <c:v>2889.4</c:v>
                </c:pt>
                <c:pt idx="9">
                  <c:v>3277.7</c:v>
                </c:pt>
                <c:pt idx="10">
                  <c:v>3595.8</c:v>
                </c:pt>
                <c:pt idx="11">
                  <c:v>4151.1</c:v>
                </c:pt>
              </c:numCache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Meziroční vývoj daňových výnosů v letech 1998, 1999 a 2000 - měsíční inkaso
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4075"/>
          <c:w val="0.98"/>
          <c:h val="0.7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List3!$B$2</c:f>
              <c:strCache>
                <c:ptCount val="1"/>
                <c:pt idx="0">
                  <c:v>r. 1998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List3!$C$1:$N$1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List3!$C$2:$N$2</c:f>
              <c:numCache>
                <c:ptCount val="12"/>
                <c:pt idx="0">
                  <c:v>56.6</c:v>
                </c:pt>
                <c:pt idx="1">
                  <c:v>396.9</c:v>
                </c:pt>
                <c:pt idx="2">
                  <c:v>282.9</c:v>
                </c:pt>
                <c:pt idx="3">
                  <c:v>314.5</c:v>
                </c:pt>
                <c:pt idx="4">
                  <c:v>210.2</c:v>
                </c:pt>
                <c:pt idx="5">
                  <c:v>443.8</c:v>
                </c:pt>
                <c:pt idx="6">
                  <c:v>637.1</c:v>
                </c:pt>
                <c:pt idx="7">
                  <c:v>249.9</c:v>
                </c:pt>
                <c:pt idx="8">
                  <c:v>232.8</c:v>
                </c:pt>
                <c:pt idx="9">
                  <c:v>362.6</c:v>
                </c:pt>
                <c:pt idx="10">
                  <c:v>192.7</c:v>
                </c:pt>
                <c:pt idx="11">
                  <c:v>547.1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List3!$B$3</c:f>
              <c:strCache>
                <c:ptCount val="1"/>
                <c:pt idx="0">
                  <c:v>r.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List3!$C$1:$N$1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List3!$C$3:$N$3</c:f>
              <c:numCache>
                <c:ptCount val="12"/>
                <c:pt idx="0">
                  <c:v>265.3</c:v>
                </c:pt>
                <c:pt idx="1">
                  <c:v>234.7</c:v>
                </c:pt>
                <c:pt idx="2">
                  <c:v>287.7</c:v>
                </c:pt>
                <c:pt idx="3">
                  <c:v>211.4</c:v>
                </c:pt>
                <c:pt idx="4">
                  <c:v>246</c:v>
                </c:pt>
                <c:pt idx="5">
                  <c:v>514.8</c:v>
                </c:pt>
                <c:pt idx="6">
                  <c:v>561.2</c:v>
                </c:pt>
                <c:pt idx="7">
                  <c:v>302.6</c:v>
                </c:pt>
                <c:pt idx="8">
                  <c:v>265</c:v>
                </c:pt>
                <c:pt idx="9">
                  <c:v>361.1</c:v>
                </c:pt>
                <c:pt idx="10">
                  <c:v>309.3</c:v>
                </c:pt>
                <c:pt idx="11">
                  <c:v>543.2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List3!$B$4</c:f>
              <c:strCache>
                <c:ptCount val="1"/>
                <c:pt idx="0">
                  <c:v>r. 2000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List3!$C$1:$N$1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List3!$C$4:$N$4</c:f>
              <c:numCache>
                <c:ptCount val="12"/>
                <c:pt idx="0">
                  <c:v>241.6</c:v>
                </c:pt>
                <c:pt idx="1">
                  <c:v>279.9</c:v>
                </c:pt>
                <c:pt idx="2">
                  <c:v>221.8</c:v>
                </c:pt>
                <c:pt idx="3">
                  <c:v>268</c:v>
                </c:pt>
                <c:pt idx="4">
                  <c:v>333.6</c:v>
                </c:pt>
                <c:pt idx="5">
                  <c:v>424.6</c:v>
                </c:pt>
                <c:pt idx="6">
                  <c:v>575.3</c:v>
                </c:pt>
                <c:pt idx="7">
                  <c:v>289.4</c:v>
                </c:pt>
                <c:pt idx="8">
                  <c:v>255.2</c:v>
                </c:pt>
                <c:pt idx="9">
                  <c:v>388.2</c:v>
                </c:pt>
                <c:pt idx="10">
                  <c:v>318.1</c:v>
                </c:pt>
                <c:pt idx="11">
                  <c:v>555.4</c:v>
                </c:pt>
              </c:numCache>
            </c:numRef>
          </c:val>
          <c:shape val="box"/>
        </c:ser>
        <c:shape val="box"/>
        <c:axId val="1173657"/>
        <c:axId val="10562914"/>
      </c:bar3D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zoomScale="90" zoomScaleNormal="90" workbookViewId="0" topLeftCell="A2">
      <selection activeCell="D21" sqref="D21"/>
    </sheetView>
  </sheetViews>
  <sheetFormatPr defaultColWidth="9.00390625" defaultRowHeight="12.75"/>
  <cols>
    <col min="1" max="1" width="19.125" style="146" customWidth="1"/>
    <col min="2" max="4" width="12.00390625" style="146" customWidth="1"/>
    <col min="5" max="5" width="14.00390625" style="146" customWidth="1"/>
    <col min="6" max="6" width="18.125" style="146" bestFit="1" customWidth="1"/>
    <col min="7" max="7" width="17.25390625" style="146" customWidth="1"/>
    <col min="8" max="8" width="13.00390625" style="146" customWidth="1"/>
    <col min="9" max="9" width="11.375" style="146" customWidth="1"/>
    <col min="10" max="11" width="9.125" style="146" customWidth="1"/>
    <col min="12" max="12" width="8.625" style="146" customWidth="1"/>
    <col min="13" max="13" width="10.875" style="146" customWidth="1"/>
    <col min="14" max="16384" width="9.125" style="146" customWidth="1"/>
  </cols>
  <sheetData>
    <row r="1" spans="1:9" ht="15.75">
      <c r="A1" s="144" t="s">
        <v>46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7"/>
      <c r="B2" s="145"/>
      <c r="C2" s="145"/>
      <c r="D2" s="145"/>
      <c r="E2" s="145"/>
      <c r="F2" s="145"/>
      <c r="G2" s="145"/>
      <c r="H2" s="145"/>
      <c r="I2" s="145"/>
    </row>
    <row r="3" spans="1:7" ht="15.75">
      <c r="A3" s="148"/>
      <c r="B3" s="209" t="s">
        <v>47</v>
      </c>
      <c r="C3" s="209"/>
      <c r="D3" s="209"/>
      <c r="E3" s="209"/>
      <c r="F3" s="209"/>
      <c r="G3" s="209"/>
    </row>
    <row r="4" spans="2:7" ht="15.75">
      <c r="B4" s="209" t="s">
        <v>48</v>
      </c>
      <c r="C4" s="209"/>
      <c r="D4" s="209"/>
      <c r="E4" s="209"/>
      <c r="F4" s="209"/>
      <c r="G4" s="209"/>
    </row>
    <row r="6" spans="1:8" ht="16.5" thickBot="1">
      <c r="A6" s="149"/>
      <c r="H6" s="150" t="s">
        <v>49</v>
      </c>
    </row>
    <row r="7" spans="1:8" s="156" customFormat="1" ht="15.75">
      <c r="A7" s="151" t="s">
        <v>50</v>
      </c>
      <c r="B7" s="152" t="s">
        <v>51</v>
      </c>
      <c r="C7" s="152" t="s">
        <v>52</v>
      </c>
      <c r="D7" s="153" t="s">
        <v>53</v>
      </c>
      <c r="E7" s="152" t="s">
        <v>51</v>
      </c>
      <c r="F7" s="152" t="s">
        <v>51</v>
      </c>
      <c r="G7" s="154" t="s">
        <v>53</v>
      </c>
      <c r="H7" s="155" t="s">
        <v>54</v>
      </c>
    </row>
    <row r="8" spans="1:8" s="156" customFormat="1" ht="15.75">
      <c r="A8" s="157"/>
      <c r="B8" s="158">
        <v>1999</v>
      </c>
      <c r="C8" s="158" t="s">
        <v>55</v>
      </c>
      <c r="D8" s="159" t="s">
        <v>56</v>
      </c>
      <c r="E8" s="158" t="s">
        <v>57</v>
      </c>
      <c r="F8" s="160" t="s">
        <v>42</v>
      </c>
      <c r="G8" s="161" t="s">
        <v>58</v>
      </c>
      <c r="H8" s="162" t="s">
        <v>59</v>
      </c>
    </row>
    <row r="9" spans="1:8" s="156" customFormat="1" ht="16.5" thickBot="1">
      <c r="A9" s="157"/>
      <c r="B9" s="158"/>
      <c r="C9" s="158">
        <v>2000</v>
      </c>
      <c r="D9" s="163" t="s">
        <v>60</v>
      </c>
      <c r="E9" s="158" t="s">
        <v>61</v>
      </c>
      <c r="F9" s="158" t="s">
        <v>61</v>
      </c>
      <c r="G9" s="164" t="s">
        <v>62</v>
      </c>
      <c r="H9" s="162" t="s">
        <v>42</v>
      </c>
    </row>
    <row r="10" spans="1:8" ht="15.75">
      <c r="A10" s="165" t="s">
        <v>63</v>
      </c>
      <c r="B10" s="166">
        <v>2720.1</v>
      </c>
      <c r="C10" s="167">
        <v>2760.4</v>
      </c>
      <c r="D10" s="168">
        <f>+C10/B10*100</f>
        <v>101.48156317782436</v>
      </c>
      <c r="E10" s="166">
        <v>2720.1</v>
      </c>
      <c r="F10" s="169">
        <v>2904.8</v>
      </c>
      <c r="G10" s="170">
        <f>SUM(+F10/E10*100)</f>
        <v>106.79019153707586</v>
      </c>
      <c r="H10" s="171">
        <f>+F10/C10*100</f>
        <v>105.23112592377916</v>
      </c>
    </row>
    <row r="11" spans="1:8" ht="15.75">
      <c r="A11" s="172" t="s">
        <v>64</v>
      </c>
      <c r="B11" s="173"/>
      <c r="C11" s="174"/>
      <c r="D11" s="175"/>
      <c r="E11" s="173"/>
      <c r="F11" s="176"/>
      <c r="G11" s="177"/>
      <c r="H11" s="178"/>
    </row>
    <row r="12" spans="1:8" ht="15.75">
      <c r="A12" s="179" t="s">
        <v>65</v>
      </c>
      <c r="B12" s="180">
        <v>509.8</v>
      </c>
      <c r="C12" s="181">
        <v>448.39</v>
      </c>
      <c r="D12" s="182">
        <f>+C12/B12*100</f>
        <v>87.95409964692035</v>
      </c>
      <c r="E12" s="180">
        <v>509.8</v>
      </c>
      <c r="F12" s="183">
        <v>460.4</v>
      </c>
      <c r="G12" s="170">
        <f>SUM(+F12/E12*100)</f>
        <v>90.30992546096508</v>
      </c>
      <c r="H12" s="184">
        <f>+F12/C12*100</f>
        <v>102.67847186600949</v>
      </c>
    </row>
    <row r="13" spans="1:8" ht="15.75">
      <c r="A13" s="172" t="s">
        <v>66</v>
      </c>
      <c r="B13" s="173"/>
      <c r="C13" s="174"/>
      <c r="D13" s="175"/>
      <c r="E13" s="173"/>
      <c r="F13" s="176"/>
      <c r="G13" s="177"/>
      <c r="H13" s="178"/>
    </row>
    <row r="14" spans="1:8" ht="15.75">
      <c r="A14" s="179" t="s">
        <v>67</v>
      </c>
      <c r="B14" s="180">
        <v>752.5</v>
      </c>
      <c r="C14" s="181">
        <v>714</v>
      </c>
      <c r="D14" s="185">
        <f>+C14/B14*100</f>
        <v>94.88372093023256</v>
      </c>
      <c r="E14" s="180">
        <v>752.5</v>
      </c>
      <c r="F14" s="183">
        <v>675.7</v>
      </c>
      <c r="G14" s="170">
        <f>SUM(+F14/E14*100)</f>
        <v>89.79401993355482</v>
      </c>
      <c r="H14" s="184">
        <f>+F14/C14*100</f>
        <v>94.6358543417367</v>
      </c>
    </row>
    <row r="15" spans="1:8" ht="15.75">
      <c r="A15" s="172" t="s">
        <v>68</v>
      </c>
      <c r="B15" s="173"/>
      <c r="C15" s="174"/>
      <c r="D15" s="175"/>
      <c r="E15" s="173"/>
      <c r="F15" s="176"/>
      <c r="G15" s="177"/>
      <c r="H15" s="178"/>
    </row>
    <row r="16" spans="1:8" ht="15.75">
      <c r="A16" s="179" t="s">
        <v>69</v>
      </c>
      <c r="B16" s="180">
        <v>113.3</v>
      </c>
      <c r="C16" s="181">
        <v>110.8</v>
      </c>
      <c r="D16" s="185">
        <f>+C16/B16*100</f>
        <v>97.79346866725508</v>
      </c>
      <c r="E16" s="180">
        <v>113.3</v>
      </c>
      <c r="F16" s="183">
        <v>108.7</v>
      </c>
      <c r="G16" s="170">
        <f>SUM(+F16/E16*100)</f>
        <v>95.93998234774934</v>
      </c>
      <c r="H16" s="184">
        <f>+F16/C16*100</f>
        <v>98.10469314079423</v>
      </c>
    </row>
    <row r="17" spans="1:8" ht="16.5" thickBot="1">
      <c r="A17" s="179" t="s">
        <v>70</v>
      </c>
      <c r="B17" s="186"/>
      <c r="C17" s="181"/>
      <c r="D17" s="185"/>
      <c r="E17" s="180"/>
      <c r="F17" s="187"/>
      <c r="G17" s="188"/>
      <c r="H17" s="184"/>
    </row>
    <row r="18" spans="1:8" ht="15.75">
      <c r="A18" s="165" t="s">
        <v>1</v>
      </c>
      <c r="B18" s="166">
        <f>SUM(B10+B12+B14+B16)</f>
        <v>4095.7000000000003</v>
      </c>
      <c r="C18" s="167">
        <f>SUM(C10+C12+C14+C16)</f>
        <v>4033.59</v>
      </c>
      <c r="D18" s="168">
        <f>+C18/B18*100</f>
        <v>98.48353150865542</v>
      </c>
      <c r="E18" s="166">
        <f>SUM(E10+E12+E14+E16)</f>
        <v>4095.7000000000003</v>
      </c>
      <c r="F18" s="169">
        <f>SUM(F10+F12+F14+F16)</f>
        <v>4149.6</v>
      </c>
      <c r="G18" s="170">
        <f>SUM(+F18/E18*100)</f>
        <v>101.31601435652024</v>
      </c>
      <c r="H18" s="171">
        <f>+F18/C18*100</f>
        <v>102.87609796731945</v>
      </c>
    </row>
    <row r="19" spans="1:8" ht="16.5" thickBot="1">
      <c r="A19" s="189" t="s">
        <v>71</v>
      </c>
      <c r="B19" s="190"/>
      <c r="C19" s="186"/>
      <c r="D19" s="191"/>
      <c r="E19" s="192"/>
      <c r="F19" s="193"/>
      <c r="G19" s="194"/>
      <c r="H19" s="195"/>
    </row>
    <row r="20" spans="1:9" ht="15.75">
      <c r="A20" s="196"/>
      <c r="B20" s="197"/>
      <c r="C20" s="197"/>
      <c r="D20" s="198"/>
      <c r="E20" s="198"/>
      <c r="F20" s="197"/>
      <c r="G20" s="197"/>
      <c r="H20" s="198"/>
      <c r="I20" s="198"/>
    </row>
    <row r="21" spans="1:9" ht="15.75">
      <c r="A21" s="196"/>
      <c r="B21" s="197"/>
      <c r="C21" s="197"/>
      <c r="D21" s="198"/>
      <c r="E21" s="198"/>
      <c r="F21" s="197"/>
      <c r="G21" s="197"/>
      <c r="H21" s="198"/>
      <c r="I21" s="198"/>
    </row>
    <row r="22" spans="1:9" ht="15.75">
      <c r="A22" s="199"/>
      <c r="F22" s="197"/>
      <c r="G22" s="197"/>
      <c r="H22" s="200"/>
      <c r="I22" s="200"/>
    </row>
    <row r="23" spans="1:9" ht="12" customHeight="1">
      <c r="A23" s="199"/>
      <c r="F23" s="197"/>
      <c r="G23" s="197"/>
      <c r="H23" s="200"/>
      <c r="I23" s="200"/>
    </row>
    <row r="24" ht="15.75" hidden="1"/>
    <row r="25" spans="1:9" ht="15.75">
      <c r="A25" s="196"/>
      <c r="B25" s="145"/>
      <c r="C25" s="145"/>
      <c r="D25" s="145"/>
      <c r="E25" s="145"/>
      <c r="F25" s="145"/>
      <c r="G25" s="145"/>
      <c r="H25" s="145"/>
      <c r="I25" s="145"/>
    </row>
    <row r="26" spans="1:9" ht="15.75">
      <c r="A26" s="145"/>
      <c r="B26" s="145"/>
      <c r="C26" s="145"/>
      <c r="D26" s="145"/>
      <c r="E26" s="145"/>
      <c r="F26" s="145"/>
      <c r="G26" s="145"/>
      <c r="H26" s="145"/>
      <c r="I26" s="145"/>
    </row>
    <row r="27" spans="1:9" ht="15.75">
      <c r="A27" s="201"/>
      <c r="B27" s="145"/>
      <c r="C27" s="145"/>
      <c r="D27" s="145"/>
      <c r="E27" s="145"/>
      <c r="F27" s="145"/>
      <c r="G27" s="145"/>
      <c r="H27" s="145"/>
      <c r="I27" s="145"/>
    </row>
    <row r="28" spans="1:7" ht="15.75">
      <c r="A28" s="145"/>
      <c r="B28" s="145"/>
      <c r="C28" s="145"/>
      <c r="D28" s="145"/>
      <c r="E28" s="145"/>
      <c r="F28" s="145"/>
      <c r="G28" s="145"/>
    </row>
    <row r="29" spans="1:7" ht="15.75">
      <c r="A29" s="202"/>
      <c r="B29" s="202"/>
      <c r="C29" s="202"/>
      <c r="D29" s="202"/>
      <c r="E29" s="202"/>
      <c r="F29" s="202"/>
      <c r="G29" s="202"/>
    </row>
    <row r="30" spans="1:7" ht="15.75">
      <c r="A30" s="145"/>
      <c r="B30" s="203"/>
      <c r="C30" s="202"/>
      <c r="D30" s="203"/>
      <c r="E30" s="203"/>
      <c r="F30" s="202"/>
      <c r="G30" s="202"/>
    </row>
    <row r="31" spans="1:7" ht="15.75">
      <c r="A31" s="145"/>
      <c r="B31" s="202"/>
      <c r="C31" s="202"/>
      <c r="D31" s="202"/>
      <c r="E31" s="202"/>
      <c r="F31" s="202"/>
      <c r="G31" s="202"/>
    </row>
    <row r="32" spans="1:7" ht="15.75">
      <c r="A32" s="145"/>
      <c r="B32" s="145"/>
      <c r="C32" s="145"/>
      <c r="D32" s="145"/>
      <c r="E32" s="145"/>
      <c r="F32" s="145"/>
      <c r="G32" s="145"/>
    </row>
    <row r="33" spans="1:7" ht="15.75">
      <c r="A33" s="196"/>
      <c r="B33" s="197"/>
      <c r="C33" s="204"/>
      <c r="D33" s="204"/>
      <c r="E33" s="204"/>
      <c r="F33" s="204"/>
      <c r="G33" s="204"/>
    </row>
    <row r="34" spans="1:7" ht="15.75">
      <c r="A34" s="196"/>
      <c r="B34" s="197"/>
      <c r="C34" s="204"/>
      <c r="D34" s="204"/>
      <c r="E34" s="204"/>
      <c r="F34" s="204"/>
      <c r="G34" s="204"/>
    </row>
    <row r="35" spans="1:7" ht="15.75">
      <c r="A35" s="196"/>
      <c r="B35" s="197"/>
      <c r="C35" s="204"/>
      <c r="D35" s="204"/>
      <c r="E35" s="204"/>
      <c r="F35" s="204"/>
      <c r="G35" s="204"/>
    </row>
    <row r="36" spans="1:10" ht="15.75">
      <c r="A36" s="196"/>
      <c r="B36" s="197"/>
      <c r="C36" s="204"/>
      <c r="D36" s="204"/>
      <c r="E36" s="204"/>
      <c r="F36" s="204"/>
      <c r="G36" s="204"/>
      <c r="H36" s="145"/>
      <c r="I36" s="145"/>
      <c r="J36" s="145"/>
    </row>
    <row r="37" spans="1:10" ht="15.75">
      <c r="A37" s="196"/>
      <c r="B37" s="197"/>
      <c r="C37" s="204"/>
      <c r="D37" s="204"/>
      <c r="E37" s="204"/>
      <c r="F37" s="204"/>
      <c r="G37" s="204"/>
      <c r="H37" s="145"/>
      <c r="I37" s="145"/>
      <c r="J37" s="145"/>
    </row>
    <row r="38" spans="1:10" ht="15.75">
      <c r="A38" s="196"/>
      <c r="B38" s="197"/>
      <c r="C38" s="204"/>
      <c r="D38" s="204"/>
      <c r="E38" s="204"/>
      <c r="F38" s="204"/>
      <c r="G38" s="204"/>
      <c r="H38" s="145"/>
      <c r="I38" s="145"/>
      <c r="J38" s="145"/>
    </row>
    <row r="39" spans="1:10" ht="15.75">
      <c r="A39" s="196"/>
      <c r="B39" s="197"/>
      <c r="C39" s="204"/>
      <c r="D39" s="204"/>
      <c r="E39" s="204"/>
      <c r="F39" s="204"/>
      <c r="G39" s="204"/>
      <c r="H39" s="145"/>
      <c r="I39" s="145"/>
      <c r="J39" s="145"/>
    </row>
    <row r="40" spans="1:10" ht="15.75">
      <c r="A40" s="196"/>
      <c r="B40" s="197"/>
      <c r="C40" s="197"/>
      <c r="D40" s="204"/>
      <c r="E40" s="204"/>
      <c r="F40" s="197"/>
      <c r="G40" s="197"/>
      <c r="H40" s="145"/>
      <c r="I40" s="145"/>
      <c r="J40" s="145"/>
    </row>
    <row r="41" spans="1:10" ht="15.75">
      <c r="A41" s="196"/>
      <c r="B41" s="197"/>
      <c r="C41" s="204"/>
      <c r="D41" s="204"/>
      <c r="E41" s="204"/>
      <c r="F41" s="204"/>
      <c r="G41" s="204"/>
      <c r="H41" s="145"/>
      <c r="I41" s="145"/>
      <c r="J41" s="145"/>
    </row>
    <row r="42" spans="1:10" ht="15.75">
      <c r="A42" s="196"/>
      <c r="B42" s="197"/>
      <c r="C42" s="197"/>
      <c r="D42" s="198"/>
      <c r="E42" s="198"/>
      <c r="F42" s="197"/>
      <c r="G42" s="197"/>
      <c r="H42" s="202"/>
      <c r="I42" s="202"/>
      <c r="J42" s="145"/>
    </row>
    <row r="43" spans="1:10" ht="15.75">
      <c r="A43" s="196"/>
      <c r="B43" s="197"/>
      <c r="C43" s="197"/>
      <c r="D43" s="198"/>
      <c r="E43" s="198"/>
      <c r="F43" s="197"/>
      <c r="G43" s="197"/>
      <c r="H43" s="202"/>
      <c r="I43" s="203"/>
      <c r="J43" s="145"/>
    </row>
    <row r="44" spans="1:10" ht="15.75">
      <c r="A44" s="196"/>
      <c r="B44" s="197"/>
      <c r="C44" s="197"/>
      <c r="D44" s="198"/>
      <c r="E44" s="198"/>
      <c r="F44" s="197"/>
      <c r="G44" s="197"/>
      <c r="H44" s="202"/>
      <c r="I44" s="202"/>
      <c r="J44" s="145"/>
    </row>
    <row r="45" spans="1:10" ht="15.75">
      <c r="A45" s="196"/>
      <c r="B45" s="145"/>
      <c r="C45" s="145"/>
      <c r="D45" s="145"/>
      <c r="E45" s="145"/>
      <c r="F45" s="197"/>
      <c r="G45" s="197"/>
      <c r="H45" s="145"/>
      <c r="I45" s="145"/>
      <c r="J45" s="145"/>
    </row>
    <row r="46" spans="1:10" ht="15.75">
      <c r="A46" s="196"/>
      <c r="B46" s="145"/>
      <c r="C46" s="145"/>
      <c r="D46" s="145"/>
      <c r="E46" s="145"/>
      <c r="F46" s="197"/>
      <c r="G46" s="197"/>
      <c r="H46" s="197"/>
      <c r="I46" s="204"/>
      <c r="J46" s="145"/>
    </row>
    <row r="47" spans="1:10" ht="15.75">
      <c r="A47" s="196"/>
      <c r="B47" s="145"/>
      <c r="C47" s="145"/>
      <c r="D47" s="145"/>
      <c r="E47" s="145"/>
      <c r="F47" s="145"/>
      <c r="G47" s="145"/>
      <c r="H47" s="197"/>
      <c r="I47" s="204"/>
      <c r="J47" s="145"/>
    </row>
    <row r="48" spans="1:10" ht="15.75">
      <c r="A48" s="196"/>
      <c r="B48" s="145"/>
      <c r="C48" s="145"/>
      <c r="D48" s="145"/>
      <c r="E48" s="145"/>
      <c r="F48" s="145"/>
      <c r="G48" s="145"/>
      <c r="H48" s="197"/>
      <c r="I48" s="204"/>
      <c r="J48" s="145"/>
    </row>
    <row r="49" spans="1:10" ht="15.75">
      <c r="A49" s="145"/>
      <c r="B49" s="145"/>
      <c r="C49" s="145"/>
      <c r="D49" s="145"/>
      <c r="E49" s="145"/>
      <c r="F49" s="145"/>
      <c r="G49" s="145"/>
      <c r="H49" s="197"/>
      <c r="I49" s="204"/>
      <c r="J49" s="145"/>
    </row>
    <row r="50" spans="1:10" ht="15.75">
      <c r="A50" s="145"/>
      <c r="B50" s="145"/>
      <c r="C50" s="145"/>
      <c r="D50" s="145"/>
      <c r="E50" s="145"/>
      <c r="F50" s="145"/>
      <c r="G50" s="145"/>
      <c r="H50" s="197"/>
      <c r="I50" s="204"/>
      <c r="J50" s="145"/>
    </row>
    <row r="51" spans="1:10" ht="15.75">
      <c r="A51" s="205"/>
      <c r="B51" s="205"/>
      <c r="C51" s="206"/>
      <c r="D51" s="206"/>
      <c r="E51" s="206"/>
      <c r="F51" s="145"/>
      <c r="G51" s="145"/>
      <c r="H51" s="197"/>
      <c r="I51" s="204"/>
      <c r="J51" s="145"/>
    </row>
    <row r="52" spans="1:10" ht="15.75">
      <c r="A52" s="145"/>
      <c r="B52" s="145"/>
      <c r="C52" s="145"/>
      <c r="D52" s="145"/>
      <c r="E52" s="145"/>
      <c r="F52" s="145"/>
      <c r="G52" s="145"/>
      <c r="H52" s="197"/>
      <c r="I52" s="204"/>
      <c r="J52" s="145"/>
    </row>
    <row r="53" spans="1:10" ht="15.75">
      <c r="A53" s="145"/>
      <c r="B53" s="145"/>
      <c r="C53" s="145"/>
      <c r="D53" s="145"/>
      <c r="E53" s="145"/>
      <c r="F53" s="145"/>
      <c r="G53" s="145"/>
      <c r="H53" s="197"/>
      <c r="I53" s="204"/>
      <c r="J53" s="145"/>
    </row>
    <row r="54" spans="1:10" ht="15.75">
      <c r="A54" s="145"/>
      <c r="B54" s="145"/>
      <c r="C54" s="197"/>
      <c r="D54" s="145"/>
      <c r="E54" s="145"/>
      <c r="F54" s="145"/>
      <c r="G54" s="145"/>
      <c r="H54" s="204"/>
      <c r="I54" s="204"/>
      <c r="J54" s="145"/>
    </row>
    <row r="55" spans="1:10" ht="15.75">
      <c r="A55" s="201"/>
      <c r="B55" s="145"/>
      <c r="C55" s="145"/>
      <c r="D55" s="145"/>
      <c r="E55" s="145"/>
      <c r="F55" s="145"/>
      <c r="G55" s="145"/>
      <c r="H55" s="198"/>
      <c r="I55" s="198"/>
      <c r="J55" s="145"/>
    </row>
    <row r="56" spans="1:10" ht="15.75">
      <c r="A56" s="145"/>
      <c r="B56" s="145"/>
      <c r="C56" s="145"/>
      <c r="D56" s="145"/>
      <c r="E56" s="145"/>
      <c r="F56" s="145"/>
      <c r="G56" s="145"/>
      <c r="H56" s="198"/>
      <c r="I56" s="198"/>
      <c r="J56" s="145"/>
    </row>
    <row r="57" spans="1:10" ht="15.75">
      <c r="A57" s="202"/>
      <c r="B57" s="202"/>
      <c r="C57" s="202"/>
      <c r="D57" s="202"/>
      <c r="E57" s="202"/>
      <c r="F57" s="202"/>
      <c r="G57" s="202"/>
      <c r="H57" s="198"/>
      <c r="I57" s="198"/>
      <c r="J57" s="145"/>
    </row>
    <row r="58" spans="1:10" ht="15.75">
      <c r="A58" s="145"/>
      <c r="B58" s="203"/>
      <c r="C58" s="202"/>
      <c r="D58" s="203"/>
      <c r="E58" s="203"/>
      <c r="F58" s="202"/>
      <c r="G58" s="202"/>
      <c r="H58" s="198"/>
      <c r="I58" s="198"/>
      <c r="J58" s="145"/>
    </row>
    <row r="59" spans="1:10" ht="15.75">
      <c r="A59" s="145"/>
      <c r="B59" s="202"/>
      <c r="C59" s="202"/>
      <c r="D59" s="202"/>
      <c r="E59" s="202"/>
      <c r="F59" s="202"/>
      <c r="G59" s="202"/>
      <c r="H59" s="198"/>
      <c r="I59" s="198"/>
      <c r="J59" s="145"/>
    </row>
    <row r="60" spans="1:10" ht="15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</row>
    <row r="61" spans="1:10" ht="15.75">
      <c r="A61" s="196"/>
      <c r="B61" s="197"/>
      <c r="C61" s="204"/>
      <c r="D61" s="204"/>
      <c r="E61" s="204"/>
      <c r="F61" s="204"/>
      <c r="G61" s="204"/>
      <c r="H61" s="145"/>
      <c r="I61" s="145"/>
      <c r="J61" s="145"/>
    </row>
    <row r="62" spans="1:10" ht="15.75">
      <c r="A62" s="196"/>
      <c r="B62" s="197"/>
      <c r="C62" s="204"/>
      <c r="D62" s="204"/>
      <c r="E62" s="204"/>
      <c r="F62" s="204"/>
      <c r="G62" s="204"/>
      <c r="H62" s="145"/>
      <c r="I62" s="145"/>
      <c r="J62" s="145"/>
    </row>
    <row r="63" spans="1:10" ht="15.75">
      <c r="A63" s="196"/>
      <c r="B63" s="197"/>
      <c r="C63" s="204"/>
      <c r="D63" s="204"/>
      <c r="E63" s="204"/>
      <c r="F63" s="204"/>
      <c r="G63" s="204"/>
      <c r="H63" s="145"/>
      <c r="I63" s="145"/>
      <c r="J63" s="145"/>
    </row>
    <row r="64" spans="1:10" ht="15.75">
      <c r="A64" s="196"/>
      <c r="B64" s="197"/>
      <c r="C64" s="204"/>
      <c r="D64" s="204"/>
      <c r="E64" s="204"/>
      <c r="F64" s="204"/>
      <c r="G64" s="204"/>
      <c r="H64" s="145"/>
      <c r="I64" s="145"/>
      <c r="J64" s="145"/>
    </row>
    <row r="65" spans="1:10" ht="15.75">
      <c r="A65" s="196"/>
      <c r="B65" s="197"/>
      <c r="C65" s="204"/>
      <c r="D65" s="204"/>
      <c r="E65" s="204"/>
      <c r="F65" s="204"/>
      <c r="G65" s="204"/>
      <c r="H65" s="145"/>
      <c r="I65" s="145"/>
      <c r="J65" s="145"/>
    </row>
    <row r="66" spans="1:10" ht="15.75">
      <c r="A66" s="196"/>
      <c r="B66" s="197"/>
      <c r="C66" s="204"/>
      <c r="D66" s="204"/>
      <c r="E66" s="204"/>
      <c r="F66" s="204"/>
      <c r="G66" s="204"/>
      <c r="H66" s="145"/>
      <c r="I66" s="145"/>
      <c r="J66" s="145"/>
    </row>
    <row r="67" spans="1:10" ht="15.75">
      <c r="A67" s="196"/>
      <c r="B67" s="197"/>
      <c r="C67" s="204"/>
      <c r="D67" s="204"/>
      <c r="E67" s="204"/>
      <c r="F67" s="204"/>
      <c r="G67" s="204"/>
      <c r="H67" s="145"/>
      <c r="I67" s="145"/>
      <c r="J67" s="145"/>
    </row>
    <row r="68" spans="1:10" ht="15.75">
      <c r="A68" s="196"/>
      <c r="B68" s="197"/>
      <c r="C68" s="197"/>
      <c r="D68" s="204"/>
      <c r="E68" s="204"/>
      <c r="F68" s="197"/>
      <c r="G68" s="197"/>
      <c r="H68" s="145"/>
      <c r="I68" s="145"/>
      <c r="J68" s="145"/>
    </row>
    <row r="69" spans="1:10" ht="15.75">
      <c r="A69" s="196"/>
      <c r="B69" s="197"/>
      <c r="C69" s="204"/>
      <c r="D69" s="204"/>
      <c r="E69" s="204"/>
      <c r="F69" s="204"/>
      <c r="G69" s="204"/>
      <c r="H69" s="145"/>
      <c r="I69" s="145"/>
      <c r="J69" s="145"/>
    </row>
    <row r="70" spans="1:10" ht="15.75">
      <c r="A70" s="196"/>
      <c r="B70" s="197"/>
      <c r="C70" s="197"/>
      <c r="D70" s="198"/>
      <c r="E70" s="198"/>
      <c r="F70" s="197"/>
      <c r="G70" s="197"/>
      <c r="H70" s="202"/>
      <c r="I70" s="202"/>
      <c r="J70" s="145"/>
    </row>
    <row r="71" spans="1:10" ht="15.75">
      <c r="A71" s="196"/>
      <c r="B71" s="197"/>
      <c r="C71" s="197"/>
      <c r="D71" s="198"/>
      <c r="E71" s="198"/>
      <c r="F71" s="197"/>
      <c r="G71" s="197"/>
      <c r="H71" s="202"/>
      <c r="I71" s="203"/>
      <c r="J71" s="145"/>
    </row>
    <row r="72" spans="1:10" ht="15.75">
      <c r="A72" s="196"/>
      <c r="B72" s="197"/>
      <c r="C72" s="197"/>
      <c r="D72" s="198"/>
      <c r="E72" s="198"/>
      <c r="F72" s="197"/>
      <c r="G72" s="197"/>
      <c r="H72" s="202"/>
      <c r="I72" s="202"/>
      <c r="J72" s="145"/>
    </row>
    <row r="73" spans="1:10" ht="15.75">
      <c r="A73" s="196"/>
      <c r="B73" s="145"/>
      <c r="C73" s="145"/>
      <c r="D73" s="145"/>
      <c r="E73" s="145"/>
      <c r="F73" s="197"/>
      <c r="G73" s="197"/>
      <c r="H73" s="145"/>
      <c r="I73" s="145"/>
      <c r="J73" s="145"/>
    </row>
    <row r="74" spans="1:10" ht="15.75">
      <c r="A74" s="196"/>
      <c r="B74" s="145"/>
      <c r="C74" s="145"/>
      <c r="D74" s="145"/>
      <c r="E74" s="145"/>
      <c r="F74" s="197"/>
      <c r="G74" s="197"/>
      <c r="H74" s="197"/>
      <c r="I74" s="204"/>
      <c r="J74" s="145"/>
    </row>
    <row r="75" spans="1:10" ht="15.75">
      <c r="A75" s="145"/>
      <c r="B75" s="145"/>
      <c r="C75" s="145"/>
      <c r="D75" s="145"/>
      <c r="E75" s="145"/>
      <c r="F75" s="197"/>
      <c r="G75" s="197"/>
      <c r="H75" s="197"/>
      <c r="I75" s="204"/>
      <c r="J75" s="145"/>
    </row>
    <row r="76" spans="1:10" ht="15.75">
      <c r="A76" s="196"/>
      <c r="B76" s="145"/>
      <c r="C76" s="145"/>
      <c r="D76" s="145"/>
      <c r="E76" s="145"/>
      <c r="F76" s="197"/>
      <c r="G76" s="197"/>
      <c r="H76" s="197"/>
      <c r="I76" s="204"/>
      <c r="J76" s="145"/>
    </row>
    <row r="77" spans="1:10" ht="15.75">
      <c r="A77" s="196"/>
      <c r="B77" s="145"/>
      <c r="C77" s="145"/>
      <c r="D77" s="145"/>
      <c r="E77" s="145"/>
      <c r="F77" s="145"/>
      <c r="G77" s="145"/>
      <c r="H77" s="197"/>
      <c r="I77" s="204"/>
      <c r="J77" s="145"/>
    </row>
    <row r="78" spans="1:10" ht="15.75">
      <c r="A78" s="196"/>
      <c r="B78" s="145"/>
      <c r="C78" s="145"/>
      <c r="D78" s="145"/>
      <c r="E78" s="145"/>
      <c r="F78" s="145"/>
      <c r="G78" s="145"/>
      <c r="H78" s="197"/>
      <c r="I78" s="204"/>
      <c r="J78" s="145"/>
    </row>
    <row r="79" spans="1:10" ht="15.75">
      <c r="A79" s="196"/>
      <c r="B79" s="145"/>
      <c r="C79" s="145"/>
      <c r="D79" s="145"/>
      <c r="E79" s="145"/>
      <c r="F79" s="197"/>
      <c r="G79" s="197"/>
      <c r="H79" s="197"/>
      <c r="I79" s="204"/>
      <c r="J79" s="145"/>
    </row>
    <row r="80" spans="1:10" ht="15.75">
      <c r="A80" s="145"/>
      <c r="B80" s="145"/>
      <c r="C80" s="145"/>
      <c r="D80" s="145"/>
      <c r="E80" s="145"/>
      <c r="F80" s="145"/>
      <c r="G80" s="145"/>
      <c r="H80" s="197"/>
      <c r="I80" s="204"/>
      <c r="J80" s="145"/>
    </row>
    <row r="81" spans="1:10" ht="15.75">
      <c r="A81" s="207"/>
      <c r="B81" s="145"/>
      <c r="C81" s="145"/>
      <c r="D81" s="145"/>
      <c r="E81" s="145"/>
      <c r="F81" s="196"/>
      <c r="G81" s="196"/>
      <c r="H81" s="197"/>
      <c r="I81" s="204"/>
      <c r="J81" s="145"/>
    </row>
    <row r="82" spans="1:10" ht="15.75">
      <c r="A82" s="208"/>
      <c r="B82" s="208"/>
      <c r="C82" s="208"/>
      <c r="D82" s="208"/>
      <c r="E82" s="208"/>
      <c r="F82" s="196"/>
      <c r="G82" s="196"/>
      <c r="H82" s="204"/>
      <c r="I82" s="204"/>
      <c r="J82" s="145"/>
    </row>
    <row r="83" spans="1:10" ht="15.75">
      <c r="A83" s="208"/>
      <c r="B83" s="208"/>
      <c r="C83" s="208"/>
      <c r="D83" s="208"/>
      <c r="E83" s="208"/>
      <c r="F83" s="196"/>
      <c r="G83" s="196"/>
      <c r="H83" s="198"/>
      <c r="I83" s="198"/>
      <c r="J83" s="145"/>
    </row>
    <row r="84" spans="1:10" ht="15.75">
      <c r="A84" s="208"/>
      <c r="B84" s="208"/>
      <c r="C84" s="208"/>
      <c r="D84" s="208"/>
      <c r="E84" s="208"/>
      <c r="F84" s="196"/>
      <c r="G84" s="196"/>
      <c r="H84" s="198"/>
      <c r="I84" s="198"/>
      <c r="J84" s="145"/>
    </row>
    <row r="85" spans="1:10" ht="15.75">
      <c r="A85" s="208"/>
      <c r="B85" s="208"/>
      <c r="C85" s="208"/>
      <c r="D85" s="208"/>
      <c r="E85" s="208"/>
      <c r="F85" s="208"/>
      <c r="G85" s="208"/>
      <c r="H85" s="198"/>
      <c r="I85" s="198"/>
      <c r="J85" s="145"/>
    </row>
    <row r="86" spans="1:10" ht="15.75">
      <c r="A86" s="208"/>
      <c r="B86" s="208"/>
      <c r="C86" s="208"/>
      <c r="D86" s="208"/>
      <c r="E86" s="208"/>
      <c r="F86" s="208"/>
      <c r="G86" s="208"/>
      <c r="H86" s="198"/>
      <c r="I86" s="198"/>
      <c r="J86" s="145"/>
    </row>
    <row r="87" spans="1:10" ht="15.75">
      <c r="A87" s="145"/>
      <c r="B87" s="145"/>
      <c r="C87" s="145"/>
      <c r="D87" s="145"/>
      <c r="E87" s="145"/>
      <c r="F87" s="145"/>
      <c r="G87" s="145"/>
      <c r="H87" s="198"/>
      <c r="I87" s="198"/>
      <c r="J87" s="145"/>
    </row>
    <row r="88" spans="1:10" ht="15.75">
      <c r="A88" s="145"/>
      <c r="B88" s="145"/>
      <c r="C88" s="145"/>
      <c r="D88" s="145"/>
      <c r="E88" s="145"/>
      <c r="F88" s="145"/>
      <c r="G88" s="145"/>
      <c r="H88" s="198"/>
      <c r="I88" s="198"/>
      <c r="J88" s="145"/>
    </row>
    <row r="89" spans="1:10" ht="15.75">
      <c r="A89" s="145"/>
      <c r="B89" s="145"/>
      <c r="C89" s="145"/>
      <c r="D89" s="145"/>
      <c r="E89" s="145"/>
      <c r="F89" s="145"/>
      <c r="G89" s="145"/>
      <c r="H89" s="198"/>
      <c r="I89" s="198"/>
      <c r="J89" s="145"/>
    </row>
    <row r="90" spans="1:10" ht="15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15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ht="15.75">
      <c r="A92" s="145"/>
      <c r="B92" s="145"/>
      <c r="C92" s="145"/>
      <c r="D92" s="145"/>
      <c r="E92" s="145"/>
      <c r="F92" s="145"/>
      <c r="G92" s="145"/>
      <c r="H92" s="198"/>
      <c r="I92" s="198"/>
      <c r="J92" s="145"/>
    </row>
    <row r="93" spans="1:10" ht="15.75">
      <c r="A93" s="206"/>
      <c r="B93" s="206"/>
      <c r="C93" s="206"/>
      <c r="D93" s="206"/>
      <c r="E93" s="206"/>
      <c r="F93" s="145"/>
      <c r="G93" s="145"/>
      <c r="H93" s="145"/>
      <c r="I93" s="145"/>
      <c r="J93" s="145"/>
    </row>
    <row r="94" spans="1:10" ht="15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15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</row>
    <row r="96" spans="1:10" ht="15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</row>
    <row r="97" spans="1:10" ht="15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</row>
    <row r="98" spans="1:10" ht="15.75">
      <c r="A98" s="145"/>
      <c r="B98" s="145"/>
      <c r="C98" s="145"/>
      <c r="D98" s="145"/>
      <c r="E98" s="145"/>
      <c r="F98" s="145"/>
      <c r="G98" s="145"/>
      <c r="H98" s="208"/>
      <c r="I98" s="208"/>
      <c r="J98" s="145"/>
    </row>
    <row r="99" spans="1:10" ht="15.75">
      <c r="A99" s="202"/>
      <c r="B99" s="202"/>
      <c r="C99" s="202"/>
      <c r="D99" s="202"/>
      <c r="E99" s="202"/>
      <c r="F99" s="202"/>
      <c r="G99" s="202"/>
      <c r="H99" s="208"/>
      <c r="I99" s="208"/>
      <c r="J99" s="145"/>
    </row>
    <row r="100" spans="1:10" ht="15.75">
      <c r="A100" s="202"/>
      <c r="B100" s="203"/>
      <c r="C100" s="203"/>
      <c r="D100" s="202"/>
      <c r="E100" s="202"/>
      <c r="F100" s="203"/>
      <c r="G100" s="203"/>
      <c r="H100" s="145"/>
      <c r="I100" s="145"/>
      <c r="J100" s="145"/>
    </row>
    <row r="101" spans="1:10" ht="15.75">
      <c r="A101" s="145"/>
      <c r="B101" s="202"/>
      <c r="C101" s="202"/>
      <c r="D101" s="202"/>
      <c r="E101" s="202"/>
      <c r="F101" s="202"/>
      <c r="G101" s="202"/>
      <c r="H101" s="145"/>
      <c r="I101" s="145"/>
      <c r="J101" s="145"/>
    </row>
    <row r="102" spans="1:10" ht="15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1:10" ht="15.75">
      <c r="A103" s="197"/>
      <c r="B103" s="197"/>
      <c r="C103" s="204"/>
      <c r="D103" s="204"/>
      <c r="E103" s="204"/>
      <c r="F103" s="204"/>
      <c r="G103" s="204"/>
      <c r="H103" s="145"/>
      <c r="I103" s="145"/>
      <c r="J103" s="145"/>
    </row>
    <row r="104" spans="1:10" ht="15.75">
      <c r="A104" s="197"/>
      <c r="B104" s="197"/>
      <c r="C104" s="204"/>
      <c r="D104" s="204"/>
      <c r="E104" s="204"/>
      <c r="F104" s="204"/>
      <c r="G104" s="204"/>
      <c r="H104" s="145"/>
      <c r="I104" s="145"/>
      <c r="J104" s="145"/>
    </row>
    <row r="105" spans="1:10" ht="15.75">
      <c r="A105" s="197"/>
      <c r="B105" s="197"/>
      <c r="C105" s="204"/>
      <c r="D105" s="204"/>
      <c r="E105" s="204"/>
      <c r="F105" s="204"/>
      <c r="G105" s="204"/>
      <c r="H105" s="145"/>
      <c r="I105" s="145"/>
      <c r="J105" s="145"/>
    </row>
    <row r="106" spans="1:10" ht="15.75">
      <c r="A106" s="197"/>
      <c r="B106" s="197"/>
      <c r="C106" s="204"/>
      <c r="D106" s="204"/>
      <c r="E106" s="204"/>
      <c r="F106" s="204"/>
      <c r="G106" s="204"/>
      <c r="H106" s="145"/>
      <c r="I106" s="145"/>
      <c r="J106" s="145"/>
    </row>
    <row r="107" spans="1:10" ht="15.75">
      <c r="A107" s="197"/>
      <c r="B107" s="197"/>
      <c r="C107" s="204"/>
      <c r="D107" s="204"/>
      <c r="E107" s="204"/>
      <c r="F107" s="204"/>
      <c r="G107" s="204"/>
      <c r="H107" s="145"/>
      <c r="I107" s="145"/>
      <c r="J107" s="145"/>
    </row>
    <row r="108" spans="1:10" ht="15.75">
      <c r="A108" s="197"/>
      <c r="B108" s="197"/>
      <c r="C108" s="204"/>
      <c r="D108" s="204"/>
      <c r="E108" s="204"/>
      <c r="F108" s="204"/>
      <c r="G108" s="204"/>
      <c r="H108" s="145"/>
      <c r="I108" s="145"/>
      <c r="J108" s="145"/>
    </row>
    <row r="109" spans="1:10" ht="15.75">
      <c r="A109" s="197"/>
      <c r="B109" s="197"/>
      <c r="C109" s="204"/>
      <c r="D109" s="204"/>
      <c r="E109" s="204"/>
      <c r="F109" s="204"/>
      <c r="G109" s="204"/>
      <c r="H109" s="145"/>
      <c r="I109" s="145"/>
      <c r="J109" s="145"/>
    </row>
    <row r="110" spans="1:10" ht="15.75">
      <c r="A110" s="197"/>
      <c r="B110" s="197"/>
      <c r="C110" s="204"/>
      <c r="D110" s="204"/>
      <c r="E110" s="204"/>
      <c r="F110" s="204"/>
      <c r="G110" s="204"/>
      <c r="H110" s="145"/>
      <c r="I110" s="145"/>
      <c r="J110" s="145"/>
    </row>
    <row r="111" spans="1:10" ht="15.75">
      <c r="A111" s="197"/>
      <c r="B111" s="197"/>
      <c r="C111" s="204"/>
      <c r="D111" s="204"/>
      <c r="E111" s="204"/>
      <c r="F111" s="204"/>
      <c r="G111" s="204"/>
      <c r="H111" s="145"/>
      <c r="I111" s="145"/>
      <c r="J111" s="145"/>
    </row>
    <row r="112" spans="1:10" ht="15.75">
      <c r="A112" s="197"/>
      <c r="B112" s="197"/>
      <c r="C112" s="198"/>
      <c r="D112" s="197"/>
      <c r="E112" s="197"/>
      <c r="F112" s="198"/>
      <c r="G112" s="198"/>
      <c r="H112" s="145"/>
      <c r="I112" s="145"/>
      <c r="J112" s="145"/>
    </row>
    <row r="113" spans="1:10" ht="15.75">
      <c r="A113" s="197"/>
      <c r="B113" s="197"/>
      <c r="C113" s="198"/>
      <c r="D113" s="197"/>
      <c r="E113" s="197"/>
      <c r="F113" s="198"/>
      <c r="G113" s="198"/>
      <c r="H113" s="145"/>
      <c r="I113" s="145"/>
      <c r="J113" s="145"/>
    </row>
    <row r="114" spans="1:10" ht="15.75">
      <c r="A114" s="197"/>
      <c r="B114" s="197"/>
      <c r="C114" s="198"/>
      <c r="D114" s="197"/>
      <c r="E114" s="197"/>
      <c r="F114" s="198"/>
      <c r="G114" s="198"/>
      <c r="H114" s="145"/>
      <c r="I114" s="145"/>
      <c r="J114" s="145"/>
    </row>
    <row r="115" spans="1:10" ht="15.75">
      <c r="A115" s="145"/>
      <c r="B115" s="145"/>
      <c r="C115" s="145"/>
      <c r="D115" s="145"/>
      <c r="E115" s="145"/>
      <c r="F115" s="198"/>
      <c r="G115" s="198"/>
      <c r="H115" s="145"/>
      <c r="I115" s="145"/>
      <c r="J115" s="145"/>
    </row>
    <row r="116" spans="1:10" ht="15.75">
      <c r="A116" s="145"/>
      <c r="B116" s="145"/>
      <c r="C116" s="145"/>
      <c r="D116" s="145"/>
      <c r="E116" s="145"/>
      <c r="F116" s="198"/>
      <c r="G116" s="198"/>
      <c r="H116" s="145"/>
      <c r="I116" s="145"/>
      <c r="J116" s="145"/>
    </row>
    <row r="117" spans="1:10" ht="15.75">
      <c r="A117" s="145"/>
      <c r="B117" s="145"/>
      <c r="C117" s="145"/>
      <c r="D117" s="145"/>
      <c r="E117" s="145"/>
      <c r="F117" s="198"/>
      <c r="G117" s="198"/>
      <c r="H117" s="145"/>
      <c r="I117" s="145"/>
      <c r="J117" s="145"/>
    </row>
    <row r="118" spans="1:10" ht="15.75">
      <c r="A118" s="145"/>
      <c r="B118" s="145"/>
      <c r="C118" s="145"/>
      <c r="D118" s="145"/>
      <c r="E118" s="145"/>
      <c r="F118" s="198"/>
      <c r="G118" s="198"/>
      <c r="H118" s="145"/>
      <c r="I118" s="145"/>
      <c r="J118" s="145"/>
    </row>
    <row r="119" spans="1:10" ht="15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5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0" ht="15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</row>
    <row r="122" spans="1:10" ht="15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</row>
    <row r="123" spans="1:10" ht="15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</row>
    <row r="124" spans="1:10" ht="15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1:10" ht="15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</row>
    <row r="126" spans="1:10" ht="15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1:10" ht="15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</row>
    <row r="128" spans="1:10" ht="15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</row>
    <row r="129" spans="1:10" ht="15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spans="1:10" ht="15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</row>
    <row r="131" spans="1:10" ht="15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1:10" ht="15.7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</row>
    <row r="133" spans="1:10" ht="15.7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 ht="15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 ht="15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0" ht="15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</row>
    <row r="137" spans="1:10" ht="15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</row>
    <row r="138" spans="1:10" ht="15.7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</row>
    <row r="139" spans="1:10" ht="15.7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</row>
    <row r="140" spans="1:10" ht="15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</row>
    <row r="141" spans="1:10" ht="15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</row>
    <row r="142" spans="1:10" ht="15.7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</row>
    <row r="143" spans="1:10" ht="15.7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</row>
    <row r="144" spans="1:10" ht="15.7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0" ht="15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0" ht="15.7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</row>
    <row r="147" spans="1:10" ht="15.7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</row>
    <row r="148" spans="1:10" ht="15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</row>
    <row r="149" spans="1:10" ht="15.7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</row>
    <row r="150" spans="1:10" ht="15.7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</row>
    <row r="151" spans="1:10" ht="15.7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</row>
    <row r="152" spans="1:10" ht="15.7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</row>
    <row r="153" spans="1:10" ht="15.7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0" ht="15.7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</row>
    <row r="155" spans="1:10" ht="15.7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</row>
    <row r="156" spans="1:10" ht="15.7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</row>
    <row r="157" spans="1:10" ht="15.7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</row>
    <row r="158" spans="1:10" ht="15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1:10" ht="15.7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</row>
    <row r="160" spans="1:10" ht="15.7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</row>
    <row r="161" spans="1:10" ht="15.7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0" ht="15.7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</row>
    <row r="163" spans="1:10" ht="15.7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</row>
    <row r="164" spans="1:10" ht="15.7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</row>
    <row r="165" spans="1:10" ht="15.7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</row>
    <row r="166" spans="1:10" ht="15.7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</row>
    <row r="167" spans="1:10" ht="15.7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</row>
    <row r="168" spans="1:10" ht="15.7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</row>
    <row r="169" spans="1:10" ht="15.7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</row>
    <row r="170" spans="1:10" ht="15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0" ht="15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</row>
    <row r="172" spans="1:10" ht="15.7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</row>
    <row r="173" spans="1:10" ht="15.7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</row>
    <row r="174" spans="1:10" ht="15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1:10" ht="15.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</row>
    <row r="176" spans="1:10" ht="15.7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</row>
    <row r="177" spans="8:10" ht="15.75">
      <c r="H177" s="145"/>
      <c r="I177" s="145"/>
      <c r="J177" s="145"/>
    </row>
    <row r="178" spans="8:10" ht="15.75">
      <c r="H178" s="145"/>
      <c r="I178" s="145"/>
      <c r="J178" s="145"/>
    </row>
    <row r="179" spans="8:10" ht="15.75">
      <c r="H179" s="145"/>
      <c r="I179" s="145"/>
      <c r="J179" s="145"/>
    </row>
    <row r="180" spans="8:10" ht="15.75">
      <c r="H180" s="145"/>
      <c r="I180" s="145"/>
      <c r="J180" s="145"/>
    </row>
    <row r="181" spans="8:10" ht="15.75">
      <c r="H181" s="145"/>
      <c r="I181" s="145"/>
      <c r="J181" s="145"/>
    </row>
    <row r="182" spans="8:10" ht="15.75">
      <c r="H182" s="145"/>
      <c r="I182" s="145"/>
      <c r="J182" s="145"/>
    </row>
    <row r="183" spans="8:10" ht="15.75">
      <c r="H183" s="145"/>
      <c r="I183" s="145"/>
      <c r="J183" s="145"/>
    </row>
    <row r="184" spans="8:10" ht="15.75">
      <c r="H184" s="145"/>
      <c r="I184" s="145"/>
      <c r="J184" s="145"/>
    </row>
    <row r="185" spans="8:10" ht="15.75">
      <c r="H185" s="145"/>
      <c r="I185" s="145"/>
      <c r="J185" s="145"/>
    </row>
    <row r="186" spans="8:10" ht="15.75">
      <c r="H186" s="145"/>
      <c r="I186" s="145"/>
      <c r="J186" s="145"/>
    </row>
    <row r="187" spans="8:10" ht="15.75">
      <c r="H187" s="145"/>
      <c r="I187" s="145"/>
      <c r="J187" s="145"/>
    </row>
    <row r="188" spans="8:10" ht="15.75">
      <c r="H188" s="145"/>
      <c r="I188" s="145"/>
      <c r="J188" s="145"/>
    </row>
    <row r="189" spans="8:10" ht="15.75">
      <c r="H189" s="145"/>
      <c r="I189" s="145"/>
      <c r="J189" s="145"/>
    </row>
  </sheetData>
  <mergeCells count="2">
    <mergeCell ref="B4:G4"/>
    <mergeCell ref="B3:G3"/>
  </mergeCells>
  <printOptions horizontalCentered="1" verticalCentered="1"/>
  <pageMargins left="0.1968503937007874" right="0.1968503937007874" top="0.54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SheetLayoutView="100" workbookViewId="0" topLeftCell="A27">
      <selection activeCell="K43" sqref="K43"/>
    </sheetView>
  </sheetViews>
  <sheetFormatPr defaultColWidth="9.00390625" defaultRowHeight="12.75"/>
  <cols>
    <col min="1" max="1" width="17.875" style="0" customWidth="1"/>
    <col min="2" max="2" width="6.00390625" style="0" customWidth="1"/>
    <col min="3" max="3" width="4.125" style="0" customWidth="1"/>
    <col min="4" max="4" width="7.375" style="0" customWidth="1"/>
    <col min="5" max="5" width="7.625" style="0" customWidth="1"/>
    <col min="6" max="7" width="7.375" style="0" customWidth="1"/>
    <col min="8" max="8" width="7.875" style="0" customWidth="1"/>
    <col min="9" max="9" width="6.25390625" style="0" customWidth="1"/>
    <col min="10" max="11" width="6.75390625" style="0" customWidth="1"/>
    <col min="12" max="12" width="6.25390625" style="0" customWidth="1"/>
    <col min="13" max="13" width="6.125" style="0" customWidth="1"/>
    <col min="14" max="14" width="6.00390625" style="0" customWidth="1"/>
    <col min="15" max="15" width="6.375" style="0" customWidth="1"/>
    <col min="16" max="16" width="6.125" style="0" customWidth="1"/>
    <col min="17" max="17" width="6.00390625" style="0" customWidth="1"/>
    <col min="18" max="18" width="6.25390625" style="0" customWidth="1"/>
    <col min="19" max="19" width="6.625" style="0" customWidth="1"/>
    <col min="20" max="20" width="6.125" style="0" customWidth="1"/>
  </cols>
  <sheetData>
    <row r="1" ht="12.75">
      <c r="I1" s="101"/>
    </row>
    <row r="3" spans="1:22" ht="12.75">
      <c r="A3" s="8" t="s">
        <v>33</v>
      </c>
      <c r="B3" s="9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"/>
      <c r="V3" s="2"/>
    </row>
    <row r="4" spans="1:20" ht="13.5" thickBot="1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3.5" thickBot="1">
      <c r="A5" s="10" t="s">
        <v>0</v>
      </c>
      <c r="B5" s="43"/>
      <c r="C5" s="43"/>
      <c r="D5" s="11" t="s">
        <v>31</v>
      </c>
      <c r="E5" s="11"/>
      <c r="F5" s="11"/>
      <c r="G5" s="12"/>
      <c r="H5" s="13" t="s">
        <v>32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ht="13.5" thickBot="1">
      <c r="A6" s="15" t="s">
        <v>2</v>
      </c>
      <c r="B6" s="16" t="s">
        <v>3</v>
      </c>
      <c r="C6" s="16"/>
      <c r="D6" s="17" t="s">
        <v>4</v>
      </c>
      <c r="E6" s="18" t="s">
        <v>5</v>
      </c>
      <c r="F6" s="17" t="s">
        <v>6</v>
      </c>
      <c r="G6" s="19" t="s">
        <v>7</v>
      </c>
      <c r="H6" s="10" t="s">
        <v>1</v>
      </c>
      <c r="I6" s="18" t="s">
        <v>8</v>
      </c>
      <c r="J6" s="19" t="s">
        <v>9</v>
      </c>
      <c r="K6" s="18" t="s">
        <v>10</v>
      </c>
      <c r="L6" s="19" t="s">
        <v>11</v>
      </c>
      <c r="M6" s="18" t="s">
        <v>12</v>
      </c>
      <c r="N6" s="19" t="s">
        <v>13</v>
      </c>
      <c r="O6" s="18" t="s">
        <v>14</v>
      </c>
      <c r="P6" s="19" t="s">
        <v>15</v>
      </c>
      <c r="Q6" s="18" t="s">
        <v>16</v>
      </c>
      <c r="R6" s="19" t="s">
        <v>17</v>
      </c>
      <c r="S6" s="18" t="s">
        <v>18</v>
      </c>
      <c r="T6" s="20" t="s">
        <v>19</v>
      </c>
    </row>
    <row r="7" spans="1:20" ht="13.5" thickBot="1">
      <c r="A7" s="62"/>
      <c r="B7" s="8"/>
      <c r="C7" s="8"/>
      <c r="D7" s="8"/>
      <c r="E7" s="8"/>
      <c r="F7" s="8"/>
      <c r="G7" s="8"/>
      <c r="H7" s="1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1"/>
    </row>
    <row r="8" spans="1:20" ht="12.75">
      <c r="A8" s="63" t="s">
        <v>20</v>
      </c>
      <c r="B8" s="22">
        <v>1998</v>
      </c>
      <c r="C8" s="83" t="s">
        <v>22</v>
      </c>
      <c r="D8" s="22">
        <f>SUM(+I8+J8+K8)</f>
        <v>625.2</v>
      </c>
      <c r="E8" s="23">
        <f>SUM(+L8+M8+N8)</f>
        <v>572.5999999999999</v>
      </c>
      <c r="F8" s="22">
        <f>SUM(+O8+P8+Q8)</f>
        <v>643.9</v>
      </c>
      <c r="G8" s="94">
        <f>SUM(+R8+S8+T8)</f>
        <v>764.4</v>
      </c>
      <c r="H8" s="90">
        <f>SUM(D8:G8)</f>
        <v>2606.1</v>
      </c>
      <c r="I8" s="95">
        <v>24.7</v>
      </c>
      <c r="J8" s="24">
        <v>357.8</v>
      </c>
      <c r="K8" s="25">
        <v>242.7</v>
      </c>
      <c r="L8" s="24">
        <v>116.9</v>
      </c>
      <c r="M8" s="25">
        <v>171.5</v>
      </c>
      <c r="N8" s="24">
        <v>284.2</v>
      </c>
      <c r="O8" s="25">
        <v>229.2</v>
      </c>
      <c r="P8" s="24">
        <v>223.8</v>
      </c>
      <c r="Q8" s="25">
        <v>190.9</v>
      </c>
      <c r="R8" s="24">
        <v>226.2</v>
      </c>
      <c r="S8" s="25">
        <v>161.5</v>
      </c>
      <c r="T8" s="24">
        <v>376.7</v>
      </c>
    </row>
    <row r="9" spans="1:20" ht="12.75">
      <c r="A9" s="64"/>
      <c r="B9" s="26">
        <v>1999</v>
      </c>
      <c r="C9" s="77" t="s">
        <v>35</v>
      </c>
      <c r="D9" s="26">
        <f>SUM(+I9+J9+K9)</f>
        <v>648.7</v>
      </c>
      <c r="E9" s="77">
        <f>SUM(+L9+M9+N9)</f>
        <v>595.8</v>
      </c>
      <c r="F9" s="26">
        <f>SUM(+O9+P9+Q9)</f>
        <v>669.8</v>
      </c>
      <c r="G9" s="77">
        <f>SUM(+R9+S9+T9)</f>
        <v>795.7</v>
      </c>
      <c r="H9" s="29">
        <f>SUM(D9:G9)</f>
        <v>2710</v>
      </c>
      <c r="I9" s="77">
        <v>25.5</v>
      </c>
      <c r="J9" s="26">
        <v>372.3</v>
      </c>
      <c r="K9" s="77">
        <v>250.9</v>
      </c>
      <c r="L9" s="26">
        <v>121.6</v>
      </c>
      <c r="M9" s="77">
        <v>178.4</v>
      </c>
      <c r="N9" s="26">
        <v>295.8</v>
      </c>
      <c r="O9" s="77">
        <v>238.5</v>
      </c>
      <c r="P9" s="26">
        <v>232.9</v>
      </c>
      <c r="Q9" s="77">
        <v>198.4</v>
      </c>
      <c r="R9" s="26">
        <v>235.4</v>
      </c>
      <c r="S9" s="78">
        <v>168</v>
      </c>
      <c r="T9" s="26">
        <v>392.3</v>
      </c>
    </row>
    <row r="10" spans="1:20" ht="12.75">
      <c r="A10" s="65"/>
      <c r="B10" s="22">
        <v>1999</v>
      </c>
      <c r="C10" s="23" t="s">
        <v>22</v>
      </c>
      <c r="D10" s="24">
        <f>SUM(+I10+J10+K10)</f>
        <v>632</v>
      </c>
      <c r="E10" s="25">
        <f>SUM(+L10+M10+N10)</f>
        <v>597.2</v>
      </c>
      <c r="F10" s="24">
        <f>SUM(+O10+P10+Q10)</f>
        <v>665.2</v>
      </c>
      <c r="G10" s="25">
        <f>SUM(+R10+S10+T10)</f>
        <v>825.5999999999999</v>
      </c>
      <c r="H10" s="30">
        <f>SUM(D10:G10)</f>
        <v>2720</v>
      </c>
      <c r="I10" s="25">
        <v>223.2</v>
      </c>
      <c r="J10" s="24">
        <v>172</v>
      </c>
      <c r="K10" s="25">
        <v>236.8</v>
      </c>
      <c r="L10" s="24">
        <v>128.5</v>
      </c>
      <c r="M10" s="25">
        <v>159.2</v>
      </c>
      <c r="N10" s="24">
        <v>309.5</v>
      </c>
      <c r="O10" s="25">
        <v>231.4</v>
      </c>
      <c r="P10" s="24">
        <v>217.4</v>
      </c>
      <c r="Q10" s="25">
        <v>216.4</v>
      </c>
      <c r="R10" s="24">
        <v>220.2</v>
      </c>
      <c r="S10" s="25">
        <v>267.2</v>
      </c>
      <c r="T10" s="24">
        <v>338.2</v>
      </c>
    </row>
    <row r="11" spans="1:20" ht="12.75">
      <c r="A11" s="65"/>
      <c r="B11" s="22">
        <v>2000</v>
      </c>
      <c r="C11" s="23" t="s">
        <v>21</v>
      </c>
      <c r="D11" s="24">
        <f>SUM(+I11+J11+K11)</f>
        <v>639.5</v>
      </c>
      <c r="E11" s="25">
        <f>SUM(+L11+M11+N11)</f>
        <v>605.7</v>
      </c>
      <c r="F11" s="24">
        <f>SUM(+O11+P11+Q11)</f>
        <v>678.2</v>
      </c>
      <c r="G11" s="25">
        <f>SUM(+R11+S11+T11)</f>
        <v>837</v>
      </c>
      <c r="H11" s="30">
        <f>SUM(D11:G11)</f>
        <v>2760.4</v>
      </c>
      <c r="I11" s="23">
        <v>226.1</v>
      </c>
      <c r="J11" s="22">
        <v>174.1</v>
      </c>
      <c r="K11" s="23">
        <v>239.3</v>
      </c>
      <c r="L11" s="22">
        <v>130.4</v>
      </c>
      <c r="M11" s="23">
        <v>161.2</v>
      </c>
      <c r="N11" s="22">
        <v>314.1</v>
      </c>
      <c r="O11" s="23">
        <v>234.1</v>
      </c>
      <c r="P11" s="22">
        <v>225.5</v>
      </c>
      <c r="Q11" s="23">
        <v>218.6</v>
      </c>
      <c r="R11" s="22">
        <v>223.1</v>
      </c>
      <c r="S11" s="23">
        <v>271.2</v>
      </c>
      <c r="T11" s="22">
        <v>342.7</v>
      </c>
    </row>
    <row r="12" spans="1:20" ht="13.5" thickBot="1">
      <c r="A12" s="76"/>
      <c r="B12" s="31">
        <v>2000</v>
      </c>
      <c r="C12" s="32" t="s">
        <v>22</v>
      </c>
      <c r="D12" s="33">
        <f>SUM(+I12+J12+K12)</f>
        <v>465.70000000000005</v>
      </c>
      <c r="E12" s="34">
        <f>SUM(+L12+M12+N12)</f>
        <v>0</v>
      </c>
      <c r="F12" s="33">
        <f>SUM(+O12+P12+Q12)</f>
        <v>0</v>
      </c>
      <c r="G12" s="34">
        <f>SUM(+R12+S12+T12)</f>
        <v>0</v>
      </c>
      <c r="H12" s="35">
        <f>SUM(D12:G12)</f>
        <v>465.70000000000005</v>
      </c>
      <c r="I12" s="99">
        <v>208.9</v>
      </c>
      <c r="J12" s="74">
        <v>256.8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3.5" thickBot="1">
      <c r="A13" s="67" t="s">
        <v>37</v>
      </c>
      <c r="B13" s="36"/>
      <c r="C13" s="37"/>
      <c r="D13" s="38">
        <f aca="true" t="shared" si="0" ref="D13:J13">SUM(+D12/D10*100)</f>
        <v>73.6867088607595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17.121323529411768</v>
      </c>
      <c r="I13" s="38">
        <f t="shared" si="0"/>
        <v>93.5931899641577</v>
      </c>
      <c r="J13" s="38">
        <f t="shared" si="0"/>
        <v>149.30232558139537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2.75">
      <c r="A14" s="68" t="s">
        <v>23</v>
      </c>
      <c r="B14" s="26">
        <v>1998</v>
      </c>
      <c r="C14" s="23" t="s">
        <v>22</v>
      </c>
      <c r="D14" s="24">
        <f>SUM(+I14+J14+K14)</f>
        <v>58.400000000000006</v>
      </c>
      <c r="E14" s="25">
        <f>SUM(+L14+M14+N14)</f>
        <v>92.7</v>
      </c>
      <c r="F14" s="24">
        <f>SUM(+O14+P14+Q14)</f>
        <v>182</v>
      </c>
      <c r="G14" s="25">
        <f>SUM(+R14+S14+T14)</f>
        <v>116.8</v>
      </c>
      <c r="H14" s="90">
        <f>SUM(D14:G14)</f>
        <v>449.90000000000003</v>
      </c>
      <c r="I14" s="25">
        <v>9.8</v>
      </c>
      <c r="J14" s="88">
        <v>28.1</v>
      </c>
      <c r="K14" s="25">
        <v>20.5</v>
      </c>
      <c r="L14" s="88">
        <v>53.8</v>
      </c>
      <c r="M14" s="25">
        <v>20.7</v>
      </c>
      <c r="N14" s="88">
        <v>18.2</v>
      </c>
      <c r="O14" s="25">
        <v>174.7</v>
      </c>
      <c r="P14" s="88">
        <v>0</v>
      </c>
      <c r="Q14" s="25">
        <v>7.3</v>
      </c>
      <c r="R14" s="88">
        <v>52</v>
      </c>
      <c r="S14" s="25">
        <v>30</v>
      </c>
      <c r="T14" s="88">
        <v>34.8</v>
      </c>
    </row>
    <row r="15" spans="1:20" ht="12.75">
      <c r="A15" s="65"/>
      <c r="B15" s="22">
        <v>1999</v>
      </c>
      <c r="C15" s="8" t="s">
        <v>36</v>
      </c>
      <c r="D15" s="24">
        <f>SUM(+I15+J15+K15)</f>
        <v>62.099999999999994</v>
      </c>
      <c r="E15" s="25">
        <f>SUM(+L15+M15+N15)</f>
        <v>97.6</v>
      </c>
      <c r="F15" s="24">
        <f>SUM(+O15+P15+Q15)</f>
        <v>189.49999999999997</v>
      </c>
      <c r="G15" s="25">
        <f>SUM(+R15+S15+T15)</f>
        <v>115.8</v>
      </c>
      <c r="H15" s="30">
        <f>SUM(D15:G15)</f>
        <v>464.99999999999994</v>
      </c>
      <c r="I15" s="8">
        <v>10.7</v>
      </c>
      <c r="J15" s="26">
        <v>29.6</v>
      </c>
      <c r="K15" s="8">
        <v>21.8</v>
      </c>
      <c r="L15" s="26">
        <v>56.2</v>
      </c>
      <c r="M15" s="8">
        <v>22</v>
      </c>
      <c r="N15" s="26">
        <v>19.4</v>
      </c>
      <c r="O15" s="8">
        <v>181.1</v>
      </c>
      <c r="P15" s="26">
        <v>0.2</v>
      </c>
      <c r="Q15" s="8">
        <v>8.2</v>
      </c>
      <c r="R15" s="26">
        <v>45.7</v>
      </c>
      <c r="S15" s="8">
        <v>31.4</v>
      </c>
      <c r="T15" s="26">
        <v>38.7</v>
      </c>
    </row>
    <row r="16" spans="1:20" ht="12.75">
      <c r="A16" s="64"/>
      <c r="B16" s="56">
        <v>1999</v>
      </c>
      <c r="C16" s="57" t="s">
        <v>22</v>
      </c>
      <c r="D16" s="58">
        <f>SUM(+I16+J16+K16)</f>
        <v>90.29999999999998</v>
      </c>
      <c r="E16" s="59">
        <f>SUM(+L16+M16+N16)</f>
        <v>101.9</v>
      </c>
      <c r="F16" s="58">
        <f>SUM(+O16+P16+Q16)</f>
        <v>177.5</v>
      </c>
      <c r="G16" s="59">
        <f>SUM(+R16+S16+T16)</f>
        <v>140</v>
      </c>
      <c r="H16" s="60">
        <f>SUM(D16:G16)</f>
        <v>509.7</v>
      </c>
      <c r="I16" s="59">
        <v>38.8</v>
      </c>
      <c r="J16" s="58">
        <v>29.9</v>
      </c>
      <c r="K16" s="59">
        <v>21.6</v>
      </c>
      <c r="L16" s="58">
        <v>57.6</v>
      </c>
      <c r="M16" s="59">
        <v>22.3</v>
      </c>
      <c r="N16" s="58">
        <v>22</v>
      </c>
      <c r="O16" s="59">
        <v>124.9</v>
      </c>
      <c r="P16" s="58">
        <v>52.6</v>
      </c>
      <c r="Q16" s="59">
        <v>0</v>
      </c>
      <c r="R16" s="58">
        <v>47.8</v>
      </c>
      <c r="S16" s="59">
        <v>23.9</v>
      </c>
      <c r="T16" s="58">
        <v>68.3</v>
      </c>
    </row>
    <row r="17" spans="1:20" ht="12.75">
      <c r="A17" s="65"/>
      <c r="B17" s="22">
        <v>2000</v>
      </c>
      <c r="C17" s="23" t="s">
        <v>21</v>
      </c>
      <c r="D17" s="24">
        <f>SUM(+I17+J17+K17)</f>
        <v>79.4</v>
      </c>
      <c r="E17" s="25">
        <f>SUM(+L17+M17+N17)</f>
        <v>89.60000000000001</v>
      </c>
      <c r="F17" s="24">
        <f>SUM(+O17+P17+Q17)</f>
        <v>156.29999999999998</v>
      </c>
      <c r="G17" s="25">
        <f>SUM(+R17+S17+T17)</f>
        <v>123.1</v>
      </c>
      <c r="H17" s="30">
        <f>SUM(D17:G17)</f>
        <v>448.4</v>
      </c>
      <c r="I17" s="25">
        <v>34.1</v>
      </c>
      <c r="J17" s="24">
        <v>26.3</v>
      </c>
      <c r="K17" s="25">
        <v>19</v>
      </c>
      <c r="L17" s="24">
        <v>50.7</v>
      </c>
      <c r="M17" s="25">
        <v>19.6</v>
      </c>
      <c r="N17" s="24">
        <v>19.3</v>
      </c>
      <c r="O17" s="25">
        <v>109.8</v>
      </c>
      <c r="P17" s="24">
        <v>46.3</v>
      </c>
      <c r="Q17" s="25">
        <v>0.2</v>
      </c>
      <c r="R17" s="24">
        <v>42</v>
      </c>
      <c r="S17" s="25">
        <v>21</v>
      </c>
      <c r="T17" s="24">
        <v>60.1</v>
      </c>
    </row>
    <row r="18" spans="1:20" ht="13.5" thickBot="1">
      <c r="A18" s="66"/>
      <c r="B18" s="31">
        <v>2000</v>
      </c>
      <c r="C18" s="32" t="s">
        <v>22</v>
      </c>
      <c r="D18" s="33">
        <f>SUM(+I18+J18+K18)</f>
        <v>23.299999999999997</v>
      </c>
      <c r="E18" s="34">
        <f>SUM(+L18+M18+N18)</f>
        <v>0</v>
      </c>
      <c r="F18" s="33">
        <f>SUM(+O18+P18+Q18)</f>
        <v>0</v>
      </c>
      <c r="G18" s="34">
        <f>SUM(+R18+S18+T18)</f>
        <v>0</v>
      </c>
      <c r="H18" s="35">
        <f>SUM(D18:G18)</f>
        <v>23.299999999999997</v>
      </c>
      <c r="I18" s="32">
        <v>8.7</v>
      </c>
      <c r="J18" s="31">
        <v>14.6</v>
      </c>
      <c r="K18" s="32"/>
      <c r="L18" s="31"/>
      <c r="M18" s="32"/>
      <c r="N18" s="31"/>
      <c r="O18" s="32"/>
      <c r="P18" s="31"/>
      <c r="Q18" s="32"/>
      <c r="R18" s="31"/>
      <c r="S18" s="32"/>
      <c r="T18" s="31"/>
    </row>
    <row r="19" spans="1:20" ht="13.5" thickBot="1">
      <c r="A19" s="67" t="s">
        <v>38</v>
      </c>
      <c r="B19" s="36"/>
      <c r="C19" s="37"/>
      <c r="D19" s="38">
        <f aca="true" t="shared" si="1" ref="D19:J19">SUM(+D18/D16*100)</f>
        <v>25.802879291251386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4.571316460663135</v>
      </c>
      <c r="I19" s="38">
        <f t="shared" si="1"/>
        <v>22.422680412371136</v>
      </c>
      <c r="J19" s="38">
        <f t="shared" si="1"/>
        <v>48.82943143812709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68" t="s">
        <v>24</v>
      </c>
      <c r="B20" s="22">
        <v>1998</v>
      </c>
      <c r="C20" s="23" t="s">
        <v>22</v>
      </c>
      <c r="D20" s="58">
        <f>SUM(+I20+J20+K20)</f>
        <v>49.3</v>
      </c>
      <c r="E20" s="59">
        <f>SUM(+L20+M20+N20)</f>
        <v>265.4</v>
      </c>
      <c r="F20" s="24">
        <f>SUM(+O20+P20+Q20)</f>
        <v>267.79999999999995</v>
      </c>
      <c r="G20" s="25">
        <f>SUM(+R20+S20+T20)</f>
        <v>179.5</v>
      </c>
      <c r="H20" s="87">
        <f>SUM(D20:G20)</f>
        <v>762</v>
      </c>
      <c r="I20" s="25">
        <v>21.7</v>
      </c>
      <c r="J20" s="24">
        <v>10.3</v>
      </c>
      <c r="K20" s="25">
        <v>17.3</v>
      </c>
      <c r="L20" s="24">
        <v>143.2</v>
      </c>
      <c r="M20" s="25">
        <v>18</v>
      </c>
      <c r="N20" s="24">
        <v>104.2</v>
      </c>
      <c r="O20" s="25">
        <v>219.7</v>
      </c>
      <c r="P20" s="24">
        <v>20.1</v>
      </c>
      <c r="Q20" s="25">
        <v>28</v>
      </c>
      <c r="R20" s="24">
        <v>66.5</v>
      </c>
      <c r="S20" s="25">
        <v>1.2</v>
      </c>
      <c r="T20" s="24">
        <v>111.8</v>
      </c>
    </row>
    <row r="21" spans="1:20" ht="12.75">
      <c r="A21" s="65"/>
      <c r="B21" s="22">
        <v>1999</v>
      </c>
      <c r="C21" s="23" t="s">
        <v>35</v>
      </c>
      <c r="D21" s="58">
        <f>SUM(+I21+J21+K21)</f>
        <v>47</v>
      </c>
      <c r="E21" s="59">
        <f>SUM(+L21+M21+N21)</f>
        <v>253.7</v>
      </c>
      <c r="F21" s="24">
        <f>SUM(+O21+P21+Q21)</f>
        <v>255.89999999999998</v>
      </c>
      <c r="G21" s="25">
        <f>SUM(+R21+S21+T21)</f>
        <v>171.39999999999998</v>
      </c>
      <c r="H21" s="60">
        <f>SUM(D21:G21)</f>
        <v>727.9999999999999</v>
      </c>
      <c r="I21" s="25">
        <v>20.7</v>
      </c>
      <c r="J21" s="24">
        <v>9.8</v>
      </c>
      <c r="K21" s="25">
        <v>16.5</v>
      </c>
      <c r="L21" s="24">
        <v>137</v>
      </c>
      <c r="M21" s="25">
        <v>17.2</v>
      </c>
      <c r="N21" s="24">
        <v>99.5</v>
      </c>
      <c r="O21" s="25">
        <v>210</v>
      </c>
      <c r="P21" s="24">
        <v>19.2</v>
      </c>
      <c r="Q21" s="25">
        <v>26.7</v>
      </c>
      <c r="R21" s="24">
        <v>63.5</v>
      </c>
      <c r="S21" s="25">
        <v>1.1</v>
      </c>
      <c r="T21" s="24">
        <v>106.8</v>
      </c>
    </row>
    <row r="22" spans="1:20" ht="12.75">
      <c r="A22" s="65"/>
      <c r="B22" s="22">
        <v>1999</v>
      </c>
      <c r="C22" s="23" t="s">
        <v>22</v>
      </c>
      <c r="D22" s="24">
        <f>SUM(+I22+J22+K22)</f>
        <v>55.099999999999994</v>
      </c>
      <c r="E22" s="25">
        <f>SUM(+L22+M22+N22)</f>
        <v>235.2</v>
      </c>
      <c r="F22" s="24">
        <f>SUM(+O22+P22+Q22)</f>
        <v>258.7</v>
      </c>
      <c r="G22" s="79">
        <f>SUM(+R22+S22+T22)</f>
        <v>203.4</v>
      </c>
      <c r="H22" s="60">
        <f>SUM(D22:G22)</f>
        <v>752.4</v>
      </c>
      <c r="I22" s="59">
        <v>1</v>
      </c>
      <c r="J22" s="58">
        <v>30.2</v>
      </c>
      <c r="K22" s="59">
        <v>23.9</v>
      </c>
      <c r="L22" s="58">
        <v>25.3</v>
      </c>
      <c r="M22" s="59">
        <v>63.7</v>
      </c>
      <c r="N22" s="58">
        <v>146.2</v>
      </c>
      <c r="O22" s="59">
        <v>187.2</v>
      </c>
      <c r="P22" s="58">
        <v>27.6</v>
      </c>
      <c r="Q22" s="59">
        <v>43.9</v>
      </c>
      <c r="R22" s="58">
        <v>73.3</v>
      </c>
      <c r="S22" s="59">
        <v>12.9</v>
      </c>
      <c r="T22" s="58">
        <v>117.2</v>
      </c>
    </row>
    <row r="23" spans="1:20" ht="12.75">
      <c r="A23" s="64"/>
      <c r="B23" s="26">
        <v>2000</v>
      </c>
      <c r="C23" s="8" t="s">
        <v>21</v>
      </c>
      <c r="D23" s="27">
        <f>SUM(+I23+J23+K23)</f>
        <v>52.4</v>
      </c>
      <c r="E23" s="78">
        <f>SUM(+L23+M23+N23)</f>
        <v>223.1</v>
      </c>
      <c r="F23" s="80">
        <f>SUM(+O23+P23+Q23)</f>
        <v>245.5</v>
      </c>
      <c r="G23" s="96">
        <f>SUM(+R23+S23+T23)</f>
        <v>193</v>
      </c>
      <c r="H23" s="60">
        <f>SUM(D23:G23)</f>
        <v>714</v>
      </c>
      <c r="I23" s="59">
        <v>1</v>
      </c>
      <c r="J23" s="58">
        <v>28.7</v>
      </c>
      <c r="K23" s="59">
        <v>22.7</v>
      </c>
      <c r="L23" s="58">
        <v>24</v>
      </c>
      <c r="M23" s="59">
        <v>60.4</v>
      </c>
      <c r="N23" s="58">
        <v>138.7</v>
      </c>
      <c r="O23" s="59">
        <v>177.6</v>
      </c>
      <c r="P23" s="58">
        <v>26.2</v>
      </c>
      <c r="Q23" s="59">
        <v>41.7</v>
      </c>
      <c r="R23" s="58">
        <v>69.6</v>
      </c>
      <c r="S23" s="59">
        <v>12.2</v>
      </c>
      <c r="T23" s="58">
        <v>111.2</v>
      </c>
    </row>
    <row r="24" spans="1:20" ht="13.5" thickBot="1">
      <c r="A24" s="69"/>
      <c r="B24" s="56">
        <v>2000</v>
      </c>
      <c r="C24" s="57" t="s">
        <v>22</v>
      </c>
      <c r="D24" s="33">
        <f>SUM(+I24+J24+K24)</f>
        <v>28.900000000000002</v>
      </c>
      <c r="E24" s="25">
        <f>SUM(+L24+M24+N24)</f>
        <v>0</v>
      </c>
      <c r="F24" s="24">
        <f>SUM(+O24+P24+Q24)</f>
        <v>0</v>
      </c>
      <c r="G24" s="25">
        <f>SUM(+R24+S24+T24)</f>
        <v>0</v>
      </c>
      <c r="H24" s="30">
        <f>SUM(D24:G24)</f>
        <v>28.900000000000002</v>
      </c>
      <c r="I24" s="59">
        <v>21.6</v>
      </c>
      <c r="J24" s="58">
        <v>7.3</v>
      </c>
      <c r="K24" s="59"/>
      <c r="L24" s="58"/>
      <c r="M24" s="59"/>
      <c r="N24" s="58"/>
      <c r="O24" s="59"/>
      <c r="P24" s="58"/>
      <c r="Q24" s="59"/>
      <c r="R24" s="58"/>
      <c r="S24" s="59"/>
      <c r="T24" s="58"/>
    </row>
    <row r="25" spans="1:20" ht="13.5" thickBot="1">
      <c r="A25" s="61" t="s">
        <v>37</v>
      </c>
      <c r="B25" s="39"/>
      <c r="C25" s="40"/>
      <c r="D25" s="38">
        <f aca="true" t="shared" si="2" ref="D25:J25">SUM(+D24/D22*100)</f>
        <v>52.450090744101644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3.841041998936736</v>
      </c>
      <c r="I25" s="41">
        <f t="shared" si="2"/>
        <v>2160</v>
      </c>
      <c r="J25" s="41">
        <f t="shared" si="2"/>
        <v>24.17218543046358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68" t="s">
        <v>25</v>
      </c>
      <c r="B26" s="22">
        <v>1998</v>
      </c>
      <c r="C26" s="23" t="s">
        <v>22</v>
      </c>
      <c r="D26" s="58">
        <f>SUM(+I26+J26+K26)</f>
        <v>2.7</v>
      </c>
      <c r="E26" s="59">
        <f>SUM(+L26+M26+N26)</f>
        <v>37.3</v>
      </c>
      <c r="F26" s="58">
        <f>SUM(+O26+P26+Q26)</f>
        <v>25.2</v>
      </c>
      <c r="G26" s="59">
        <f>SUM(+R26+S26+T26)</f>
        <v>39.5</v>
      </c>
      <c r="H26" s="87">
        <f>SUM(D26:G26)</f>
        <v>104.7</v>
      </c>
      <c r="I26" s="25">
        <v>0.3</v>
      </c>
      <c r="J26" s="24">
        <v>0.7</v>
      </c>
      <c r="K26" s="25">
        <v>1.7</v>
      </c>
      <c r="L26" s="24">
        <v>0.4</v>
      </c>
      <c r="M26" s="25">
        <v>0</v>
      </c>
      <c r="N26" s="24">
        <v>36.9</v>
      </c>
      <c r="O26" s="25">
        <v>13.1</v>
      </c>
      <c r="P26" s="24">
        <v>5.9</v>
      </c>
      <c r="Q26" s="25">
        <v>6.2</v>
      </c>
      <c r="R26" s="24">
        <v>17.7</v>
      </c>
      <c r="S26" s="25">
        <v>0</v>
      </c>
      <c r="T26" s="24">
        <v>21.8</v>
      </c>
    </row>
    <row r="27" spans="1:20" ht="12.75">
      <c r="A27" s="65"/>
      <c r="B27" s="22">
        <v>1999</v>
      </c>
      <c r="C27" s="23" t="s">
        <v>35</v>
      </c>
      <c r="D27" s="58">
        <f>SUM(+I27+J27+K27)</f>
        <v>2.8</v>
      </c>
      <c r="E27" s="59">
        <f>SUM(+L27+M27+N27)</f>
        <v>39.5</v>
      </c>
      <c r="F27" s="58">
        <f>SUM(+O27+P27+Q27)</f>
        <v>26.3</v>
      </c>
      <c r="G27" s="59">
        <f>SUM(+R27+S27+T27)</f>
        <v>41.6</v>
      </c>
      <c r="H27" s="60">
        <f>SUM(D27:G27)</f>
        <v>110.19999999999999</v>
      </c>
      <c r="I27" s="25">
        <v>0.3</v>
      </c>
      <c r="J27" s="24">
        <v>0.8</v>
      </c>
      <c r="K27" s="25">
        <v>1.7</v>
      </c>
      <c r="L27" s="24">
        <v>0.4</v>
      </c>
      <c r="M27" s="25">
        <v>0</v>
      </c>
      <c r="N27" s="24">
        <v>39.1</v>
      </c>
      <c r="O27" s="25">
        <v>13.6</v>
      </c>
      <c r="P27" s="24">
        <v>6.2</v>
      </c>
      <c r="Q27" s="25">
        <v>6.5</v>
      </c>
      <c r="R27" s="24">
        <v>18.5</v>
      </c>
      <c r="S27" s="25">
        <v>0</v>
      </c>
      <c r="T27" s="24">
        <v>23.1</v>
      </c>
    </row>
    <row r="28" spans="1:20" ht="12.75">
      <c r="A28" s="64"/>
      <c r="B28" s="56">
        <v>1999</v>
      </c>
      <c r="C28" s="57" t="s">
        <v>22</v>
      </c>
      <c r="D28" s="58">
        <f>SUM(+I28+J28+K28)</f>
        <v>5.300000000000001</v>
      </c>
      <c r="E28" s="59">
        <f>SUM(+L28+M28+N28)</f>
        <v>37.599999999999994</v>
      </c>
      <c r="F28" s="58">
        <f>SUM(+O28+P28+Q28)</f>
        <v>26.699999999999996</v>
      </c>
      <c r="G28" s="59">
        <f>SUM(+R28+S28+T28)</f>
        <v>43.7</v>
      </c>
      <c r="H28" s="60">
        <f>SUM(D28:G28)</f>
        <v>113.3</v>
      </c>
      <c r="I28" s="59">
        <v>0</v>
      </c>
      <c r="J28" s="58">
        <v>2.6</v>
      </c>
      <c r="K28" s="59">
        <v>2.7</v>
      </c>
      <c r="L28" s="58">
        <v>0</v>
      </c>
      <c r="M28" s="59">
        <v>0.8</v>
      </c>
      <c r="N28" s="58">
        <v>36.8</v>
      </c>
      <c r="O28" s="59">
        <v>17.4</v>
      </c>
      <c r="P28" s="58">
        <v>4.7</v>
      </c>
      <c r="Q28" s="59">
        <v>4.6</v>
      </c>
      <c r="R28" s="58">
        <v>19.8</v>
      </c>
      <c r="S28" s="59">
        <v>4.9</v>
      </c>
      <c r="T28" s="58">
        <v>19</v>
      </c>
    </row>
    <row r="29" spans="1:20" ht="12.75">
      <c r="A29" s="65"/>
      <c r="B29" s="22">
        <v>2000</v>
      </c>
      <c r="C29" s="23" t="s">
        <v>21</v>
      </c>
      <c r="D29" s="58">
        <f>SUM(+I29+J29+K29)</f>
        <v>5.1</v>
      </c>
      <c r="E29" s="59">
        <f>SUM(+L29+M29+N29)</f>
        <v>37.6</v>
      </c>
      <c r="F29" s="58">
        <f>SUM(+O29+P29+Q29)</f>
        <v>26.5</v>
      </c>
      <c r="G29" s="59">
        <f>SUM(+R29+S29+T29)</f>
        <v>41.599999999999994</v>
      </c>
      <c r="H29" s="60">
        <f>SUM(D29:G29)</f>
        <v>110.8</v>
      </c>
      <c r="I29" s="25">
        <v>0</v>
      </c>
      <c r="J29" s="24">
        <v>2.5</v>
      </c>
      <c r="K29" s="25">
        <v>2.6</v>
      </c>
      <c r="L29" s="24">
        <v>0</v>
      </c>
      <c r="M29" s="25">
        <v>0.7</v>
      </c>
      <c r="N29" s="24">
        <v>36.9</v>
      </c>
      <c r="O29" s="25">
        <v>17.4</v>
      </c>
      <c r="P29" s="24">
        <v>4.5</v>
      </c>
      <c r="Q29" s="25">
        <v>4.6</v>
      </c>
      <c r="R29" s="24">
        <v>19.7</v>
      </c>
      <c r="S29" s="25">
        <v>4.5</v>
      </c>
      <c r="T29" s="24">
        <v>17.4</v>
      </c>
    </row>
    <row r="30" spans="1:20" ht="13.5" thickBot="1">
      <c r="A30" s="76"/>
      <c r="B30" s="81">
        <v>2000</v>
      </c>
      <c r="C30" s="82" t="s">
        <v>22</v>
      </c>
      <c r="D30" s="33">
        <f>SUM(+I30+J30+K30)</f>
        <v>3.4</v>
      </c>
      <c r="E30" s="25">
        <f>SUM(+L30+M30+N30)</f>
        <v>0</v>
      </c>
      <c r="F30" s="24">
        <f>SUM(+O30+P30+Q30)</f>
        <v>0</v>
      </c>
      <c r="G30" s="25">
        <f>SUM(+R30+S30+T30)</f>
        <v>0</v>
      </c>
      <c r="H30" s="30">
        <f>SUM(D30:G30)</f>
        <v>3.4</v>
      </c>
      <c r="I30" s="75">
        <v>2.3</v>
      </c>
      <c r="J30" s="74">
        <v>1.1</v>
      </c>
      <c r="K30" s="75"/>
      <c r="L30" s="74"/>
      <c r="M30" s="75"/>
      <c r="N30" s="74"/>
      <c r="O30" s="75"/>
      <c r="P30" s="74"/>
      <c r="Q30" s="75"/>
      <c r="R30" s="74"/>
      <c r="S30" s="75"/>
      <c r="T30" s="74"/>
    </row>
    <row r="31" spans="1:21" ht="13.5" thickBot="1">
      <c r="A31" s="61" t="s">
        <v>37</v>
      </c>
      <c r="B31" s="39"/>
      <c r="C31" s="40"/>
      <c r="D31" s="38">
        <f>SUM(+D30/D28*100)</f>
        <v>64.1509433962264</v>
      </c>
      <c r="E31" s="41">
        <f>SUM(+E30/E28*100)</f>
        <v>0</v>
      </c>
      <c r="F31" s="41">
        <f>SUM(+F30/F28*100)</f>
        <v>0</v>
      </c>
      <c r="G31" s="41">
        <f>SUM(+G30/G28*100)</f>
        <v>0</v>
      </c>
      <c r="H31" s="41">
        <f>SUM(+H30/H28*100)</f>
        <v>3.000882612533098</v>
      </c>
      <c r="I31" s="41">
        <v>0</v>
      </c>
      <c r="J31" s="41">
        <v>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5"/>
    </row>
    <row r="32" spans="1:20" ht="12.75">
      <c r="A32" s="70" t="s">
        <v>26</v>
      </c>
      <c r="B32" s="26">
        <v>1998</v>
      </c>
      <c r="C32" s="8" t="s">
        <v>22</v>
      </c>
      <c r="D32" s="27">
        <f>+D8+D14+D20+D26</f>
        <v>735.6</v>
      </c>
      <c r="E32" s="27">
        <f>+E8+E14+E20+E26</f>
        <v>967.9999999999999</v>
      </c>
      <c r="F32" s="27">
        <f>+F8+F14+F20+F26</f>
        <v>1118.8999999999999</v>
      </c>
      <c r="G32" s="89">
        <f>+G8+G14+G20+G26</f>
        <v>1100.1999999999998</v>
      </c>
      <c r="H32" s="87">
        <f>+H8+H14+H20+H26</f>
        <v>3922.7</v>
      </c>
      <c r="I32" s="28">
        <v>56.5</v>
      </c>
      <c r="J32" s="27">
        <v>396.9</v>
      </c>
      <c r="K32" s="28">
        <v>282.2</v>
      </c>
      <c r="L32" s="27">
        <v>314.3</v>
      </c>
      <c r="M32" s="28">
        <v>210.2</v>
      </c>
      <c r="N32" s="27">
        <v>443.5</v>
      </c>
      <c r="O32" s="28">
        <v>636.7</v>
      </c>
      <c r="P32" s="27">
        <v>249.8</v>
      </c>
      <c r="Q32" s="28">
        <v>232.4</v>
      </c>
      <c r="R32" s="27">
        <v>362.4</v>
      </c>
      <c r="S32" s="28">
        <v>192.7</v>
      </c>
      <c r="T32" s="27">
        <v>545.1</v>
      </c>
    </row>
    <row r="33" spans="1:20" ht="12.75">
      <c r="A33" s="65"/>
      <c r="B33" s="22">
        <v>1999</v>
      </c>
      <c r="C33" s="23" t="s">
        <v>22</v>
      </c>
      <c r="D33" s="24">
        <f>SUM(+D10+D16+D22+D28)</f>
        <v>782.6999999999999</v>
      </c>
      <c r="E33" s="24">
        <f>SUM(+E10+E16+E22+E28)</f>
        <v>971.9</v>
      </c>
      <c r="F33" s="24">
        <f>SUM(+F10+F16+F22+F28)</f>
        <v>1128.1000000000001</v>
      </c>
      <c r="G33" s="84">
        <f>SUM(+G10+G16+G22+G28)</f>
        <v>1212.7</v>
      </c>
      <c r="H33" s="30">
        <f>SUM(+H10+H16+H22+H28)</f>
        <v>4095.4</v>
      </c>
      <c r="I33" s="85">
        <f>SUM(+I10+I16+I22+I30)</f>
        <v>265.3</v>
      </c>
      <c r="J33" s="24">
        <f>SUM(+J10+J16+J22+J28)</f>
        <v>234.7</v>
      </c>
      <c r="K33" s="24">
        <f>SUM(+K10+K16+K22+K28)</f>
        <v>285</v>
      </c>
      <c r="L33" s="24">
        <f aca="true" t="shared" si="3" ref="L33:T33">SUM(+L10+L16+L22+L28)</f>
        <v>211.4</v>
      </c>
      <c r="M33" s="24">
        <f t="shared" si="3"/>
        <v>246</v>
      </c>
      <c r="N33" s="24">
        <f t="shared" si="3"/>
        <v>514.5</v>
      </c>
      <c r="O33" s="24">
        <f t="shared" si="3"/>
        <v>560.9</v>
      </c>
      <c r="P33" s="24">
        <f t="shared" si="3"/>
        <v>302.3</v>
      </c>
      <c r="Q33" s="24">
        <f t="shared" si="3"/>
        <v>264.90000000000003</v>
      </c>
      <c r="R33" s="24">
        <f t="shared" si="3"/>
        <v>361.1</v>
      </c>
      <c r="S33" s="24">
        <f t="shared" si="3"/>
        <v>308.8999999999999</v>
      </c>
      <c r="T33" s="24">
        <f t="shared" si="3"/>
        <v>542.7</v>
      </c>
    </row>
    <row r="34" spans="1:20" ht="13.5" thickBot="1">
      <c r="A34" s="66"/>
      <c r="B34" s="31">
        <v>2000</v>
      </c>
      <c r="C34" s="32" t="s">
        <v>22</v>
      </c>
      <c r="D34" s="33">
        <f>SUM(+I34+J34+K34)</f>
        <v>521.3000000000001</v>
      </c>
      <c r="E34" s="34">
        <f>SUM(+L34+M34+N34)</f>
        <v>0</v>
      </c>
      <c r="F34" s="33">
        <f>SUM(+O34+P34+Q34)</f>
        <v>0</v>
      </c>
      <c r="G34" s="34">
        <f>SUM(+R34+S34+T34)</f>
        <v>0</v>
      </c>
      <c r="H34" s="35">
        <f>SUM(D34:G34)</f>
        <v>521.3000000000001</v>
      </c>
      <c r="I34" s="100">
        <f>SUM(+I12+I18+I24+I30)</f>
        <v>241.5</v>
      </c>
      <c r="J34" s="100">
        <f>SUM(+J12+J18+J24+J30)</f>
        <v>279.80000000000007</v>
      </c>
      <c r="K34" s="34"/>
      <c r="L34" s="33"/>
      <c r="M34" s="34"/>
      <c r="N34" s="33"/>
      <c r="O34" s="34"/>
      <c r="P34" s="33"/>
      <c r="Q34" s="34"/>
      <c r="R34" s="33"/>
      <c r="S34" s="34"/>
      <c r="T34" s="33"/>
    </row>
    <row r="35" spans="1:20" ht="13.5" thickBot="1">
      <c r="A35" s="67" t="s">
        <v>37</v>
      </c>
      <c r="B35" s="36"/>
      <c r="C35" s="37"/>
      <c r="D35" s="38">
        <f>SUM(+D34/D32*100)</f>
        <v>70.86731919521479</v>
      </c>
      <c r="E35" s="38">
        <f aca="true" t="shared" si="4" ref="E35:J35">SUM(+E34/E33*100)</f>
        <v>0</v>
      </c>
      <c r="F35" s="38">
        <f t="shared" si="4"/>
        <v>0</v>
      </c>
      <c r="G35" s="38">
        <f t="shared" si="4"/>
        <v>0</v>
      </c>
      <c r="H35" s="38">
        <f t="shared" si="4"/>
        <v>12.728915368462179</v>
      </c>
      <c r="I35" s="38">
        <f t="shared" si="4"/>
        <v>91.02902374670184</v>
      </c>
      <c r="J35" s="38">
        <f t="shared" si="4"/>
        <v>119.21602045164043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2.75">
      <c r="A36" s="68" t="s">
        <v>27</v>
      </c>
      <c r="B36" s="26">
        <v>1998</v>
      </c>
      <c r="C36" s="8" t="s">
        <v>22</v>
      </c>
      <c r="D36" s="27">
        <v>0.8</v>
      </c>
      <c r="E36" s="28">
        <v>0.5</v>
      </c>
      <c r="F36" s="27">
        <v>0.9</v>
      </c>
      <c r="G36" s="28">
        <v>2.2</v>
      </c>
      <c r="H36" s="87">
        <v>4.4</v>
      </c>
      <c r="I36" s="28">
        <v>0.1</v>
      </c>
      <c r="J36" s="27">
        <v>0</v>
      </c>
      <c r="K36" s="28">
        <v>0.7</v>
      </c>
      <c r="L36" s="27">
        <v>0.2</v>
      </c>
      <c r="M36" s="28">
        <v>0</v>
      </c>
      <c r="N36" s="27">
        <v>0.3</v>
      </c>
      <c r="O36" s="28">
        <v>0.4</v>
      </c>
      <c r="P36" s="27">
        <v>0.1</v>
      </c>
      <c r="Q36" s="28">
        <v>0.4</v>
      </c>
      <c r="R36" s="27">
        <v>0.2</v>
      </c>
      <c r="S36" s="28">
        <v>0</v>
      </c>
      <c r="T36" s="27">
        <v>2</v>
      </c>
    </row>
    <row r="37" spans="1:20" ht="12.75">
      <c r="A37" s="65"/>
      <c r="B37" s="22">
        <v>1999</v>
      </c>
      <c r="C37" s="23" t="s">
        <v>22</v>
      </c>
      <c r="D37" s="24">
        <f>SUM(+I37+J37+K37)</f>
        <v>2.7</v>
      </c>
      <c r="E37" s="25">
        <f>SUM(+L37+M37+N37)</f>
        <v>0.3</v>
      </c>
      <c r="F37" s="24">
        <f>SUM(+O37+P37+Q37)</f>
        <v>0.7</v>
      </c>
      <c r="G37" s="84">
        <f>SUM(+R37+S37+T37)</f>
        <v>0.9</v>
      </c>
      <c r="H37" s="30">
        <f>SUM(D37:G37)</f>
        <v>4.6000000000000005</v>
      </c>
      <c r="I37" s="25">
        <v>0</v>
      </c>
      <c r="J37" s="24">
        <v>0</v>
      </c>
      <c r="K37" s="25">
        <v>2.7</v>
      </c>
      <c r="L37" s="24">
        <v>0</v>
      </c>
      <c r="M37" s="25">
        <v>0</v>
      </c>
      <c r="N37" s="24">
        <v>0.3</v>
      </c>
      <c r="O37" s="25">
        <v>0.3</v>
      </c>
      <c r="P37" s="24">
        <v>0.3</v>
      </c>
      <c r="Q37" s="25">
        <v>0.1</v>
      </c>
      <c r="R37" s="24">
        <v>0</v>
      </c>
      <c r="S37" s="25">
        <v>0.4</v>
      </c>
      <c r="T37" s="24">
        <v>0.5</v>
      </c>
    </row>
    <row r="38" spans="1:20" ht="13.5" thickBot="1">
      <c r="A38" s="66"/>
      <c r="B38" s="31">
        <v>2000</v>
      </c>
      <c r="C38" s="32" t="s">
        <v>22</v>
      </c>
      <c r="D38" s="33">
        <f>SUM(+I38+J38+K38)</f>
        <v>0.1</v>
      </c>
      <c r="E38" s="25">
        <f>SUM(+L38+M38+N38)</f>
        <v>0</v>
      </c>
      <c r="F38" s="24">
        <f>SUM(+O38+P38+Q38)</f>
        <v>0</v>
      </c>
      <c r="G38" s="25">
        <f>SUM(+R38+S38+T38)</f>
        <v>0</v>
      </c>
      <c r="H38" s="30">
        <f>SUM(D38:G38)</f>
        <v>0.1</v>
      </c>
      <c r="I38" s="34">
        <v>0</v>
      </c>
      <c r="J38" s="33">
        <v>0.1</v>
      </c>
      <c r="K38" s="34"/>
      <c r="L38" s="33"/>
      <c r="M38" s="34"/>
      <c r="N38" s="33"/>
      <c r="O38" s="34"/>
      <c r="P38" s="33"/>
      <c r="Q38" s="34"/>
      <c r="R38" s="33"/>
      <c r="S38" s="34"/>
      <c r="T38" s="33"/>
    </row>
    <row r="39" spans="1:20" ht="13.5" thickBot="1">
      <c r="A39" s="61" t="s">
        <v>37</v>
      </c>
      <c r="B39" s="39"/>
      <c r="C39" s="40"/>
      <c r="D39" s="38">
        <f>SUM(+D38/D36*100)</f>
        <v>12.5</v>
      </c>
      <c r="E39" s="41">
        <f>SUM(+E38/E37*100)</f>
        <v>0</v>
      </c>
      <c r="F39" s="41">
        <f>SUM(+F38/F37*100)</f>
        <v>0</v>
      </c>
      <c r="G39" s="41">
        <f>SUM(+G38/G37*100)</f>
        <v>0</v>
      </c>
      <c r="H39" s="41">
        <f>SUM(+H38/H37*100)</f>
        <v>2.1739130434782608</v>
      </c>
      <c r="I39" s="41">
        <v>0</v>
      </c>
      <c r="J39" s="41">
        <v>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13.5" thickBot="1">
      <c r="A40" s="71"/>
      <c r="B40" s="43"/>
      <c r="C40" s="11"/>
      <c r="D40" s="44"/>
      <c r="E40" s="45"/>
      <c r="F40" s="44"/>
      <c r="G40" s="45"/>
      <c r="H40" s="46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5"/>
      <c r="T40" s="44"/>
    </row>
    <row r="41" spans="1:20" ht="13.5" thickBot="1">
      <c r="A41" s="72" t="s">
        <v>28</v>
      </c>
      <c r="B41" s="47"/>
      <c r="C41" s="48"/>
      <c r="D41" s="49">
        <v>736.4</v>
      </c>
      <c r="E41" s="50">
        <v>968.5</v>
      </c>
      <c r="F41" s="49">
        <v>1119.8</v>
      </c>
      <c r="G41" s="50">
        <v>1102.4</v>
      </c>
      <c r="H41" s="92">
        <v>3927.1</v>
      </c>
      <c r="I41" s="50">
        <v>56.6</v>
      </c>
      <c r="J41" s="49">
        <v>396.9</v>
      </c>
      <c r="K41" s="50">
        <v>282.9</v>
      </c>
      <c r="L41" s="49">
        <v>314.5</v>
      </c>
      <c r="M41" s="50">
        <v>210.2</v>
      </c>
      <c r="N41" s="49">
        <v>443.8</v>
      </c>
      <c r="O41" s="50">
        <v>637.1</v>
      </c>
      <c r="P41" s="49">
        <v>249.9</v>
      </c>
      <c r="Q41" s="50">
        <v>232.8</v>
      </c>
      <c r="R41" s="49">
        <v>362.6</v>
      </c>
      <c r="S41" s="50">
        <v>192.7</v>
      </c>
      <c r="T41" s="49">
        <v>547.1</v>
      </c>
    </row>
    <row r="42" spans="1:20" ht="13.5" thickBot="1">
      <c r="A42" s="73" t="s">
        <v>29</v>
      </c>
      <c r="B42" s="51"/>
      <c r="C42" s="52"/>
      <c r="D42" s="53">
        <f>SUM(+D33+D37)</f>
        <v>785.4</v>
      </c>
      <c r="E42" s="54">
        <f>SUM(+E33+E37)</f>
        <v>972.1999999999999</v>
      </c>
      <c r="F42" s="53">
        <f>SUM(+F33+F37)</f>
        <v>1128.8000000000002</v>
      </c>
      <c r="G42" s="54">
        <f>SUM(+G33+G37)</f>
        <v>1213.6000000000001</v>
      </c>
      <c r="H42" s="93">
        <f>SUM(D42:G42)</f>
        <v>4100</v>
      </c>
      <c r="I42" s="86">
        <f aca="true" t="shared" si="5" ref="I42:T43">SUM(+I33+I37)</f>
        <v>265.3</v>
      </c>
      <c r="J42" s="86">
        <f t="shared" si="5"/>
        <v>234.7</v>
      </c>
      <c r="K42" s="86">
        <f t="shared" si="5"/>
        <v>287.7</v>
      </c>
      <c r="L42" s="86">
        <f t="shared" si="5"/>
        <v>211.4</v>
      </c>
      <c r="M42" s="86">
        <f t="shared" si="5"/>
        <v>246</v>
      </c>
      <c r="N42" s="86">
        <f t="shared" si="5"/>
        <v>514.8</v>
      </c>
      <c r="O42" s="86">
        <f t="shared" si="5"/>
        <v>561.1999999999999</v>
      </c>
      <c r="P42" s="86">
        <f t="shared" si="5"/>
        <v>302.6</v>
      </c>
      <c r="Q42" s="86">
        <f t="shared" si="5"/>
        <v>265.00000000000006</v>
      </c>
      <c r="R42" s="86">
        <f t="shared" si="5"/>
        <v>361.1</v>
      </c>
      <c r="S42" s="86">
        <f t="shared" si="5"/>
        <v>309.2999999999999</v>
      </c>
      <c r="T42" s="86">
        <f t="shared" si="5"/>
        <v>543.2</v>
      </c>
    </row>
    <row r="43" spans="1:20" ht="13.5" thickBot="1">
      <c r="A43" s="73" t="s">
        <v>39</v>
      </c>
      <c r="B43" s="51"/>
      <c r="C43" s="52"/>
      <c r="D43" s="53">
        <f>SUM(+D34+D38)</f>
        <v>521.4000000000001</v>
      </c>
      <c r="E43" s="98">
        <f>SUM(+L43+M43+N43)</f>
        <v>0</v>
      </c>
      <c r="F43" s="97">
        <f>SUM(+O43+P43+Q43)</f>
        <v>0</v>
      </c>
      <c r="G43" s="98">
        <f>SUM(+R43+S43+T43)</f>
        <v>0</v>
      </c>
      <c r="H43" s="30">
        <f>SUM(D43:G43)</f>
        <v>521.4000000000001</v>
      </c>
      <c r="I43" s="86">
        <f t="shared" si="5"/>
        <v>241.5</v>
      </c>
      <c r="J43" s="86">
        <f t="shared" si="5"/>
        <v>279.9000000000001</v>
      </c>
      <c r="K43" s="54"/>
      <c r="L43" s="53"/>
      <c r="M43" s="54"/>
      <c r="N43" s="53"/>
      <c r="O43" s="54"/>
      <c r="P43" s="53"/>
      <c r="Q43" s="54"/>
      <c r="R43" s="53"/>
      <c r="S43" s="53"/>
      <c r="T43" s="53"/>
    </row>
    <row r="44" spans="1:20" ht="13.5" thickBot="1">
      <c r="A44" s="61" t="s">
        <v>37</v>
      </c>
      <c r="B44" s="39"/>
      <c r="C44" s="40"/>
      <c r="D44" s="41">
        <f aca="true" t="shared" si="6" ref="D44:J44">SUM(+D43/D42*100)</f>
        <v>66.38655462184875</v>
      </c>
      <c r="E44" s="41">
        <f t="shared" si="6"/>
        <v>0</v>
      </c>
      <c r="F44" s="41">
        <f t="shared" si="6"/>
        <v>0</v>
      </c>
      <c r="G44" s="55">
        <f t="shared" si="6"/>
        <v>0</v>
      </c>
      <c r="H44" s="42">
        <f t="shared" si="6"/>
        <v>12.71707317073171</v>
      </c>
      <c r="I44" s="91">
        <f t="shared" si="6"/>
        <v>91.02902374670184</v>
      </c>
      <c r="J44" s="91">
        <f t="shared" si="6"/>
        <v>119.25862803579041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2.75">
      <c r="A45" s="7"/>
      <c r="B45" s="1"/>
      <c r="C45" s="1"/>
      <c r="D45" s="4"/>
      <c r="E45" s="4"/>
      <c r="F45" s="4"/>
      <c r="G45" s="4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6"/>
    </row>
    <row r="46" spans="4:20" ht="12.75">
      <c r="D46" s="1"/>
      <c r="E46" s="1"/>
      <c r="F46" s="1"/>
      <c r="G46" s="1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printOptions horizontalCentered="1" verticalCentered="1"/>
  <pageMargins left="0.1968503937007874" right="0.1968503937007874" top="0.11811023622047245" bottom="0.11811023622047245" header="0.11811023622047245" footer="0.1181102362204724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workbookViewId="0" topLeftCell="A13">
      <selection activeCell="N34" sqref="N34"/>
    </sheetView>
  </sheetViews>
  <sheetFormatPr defaultColWidth="9.00390625" defaultRowHeight="12.75"/>
  <cols>
    <col min="1" max="1" width="17.875" style="0" customWidth="1"/>
    <col min="2" max="2" width="6.00390625" style="0" customWidth="1"/>
    <col min="3" max="3" width="6.25390625" style="0" customWidth="1"/>
    <col min="4" max="5" width="6.75390625" style="0" customWidth="1"/>
    <col min="6" max="6" width="6.25390625" style="0" customWidth="1"/>
    <col min="7" max="7" width="6.125" style="0" customWidth="1"/>
    <col min="8" max="8" width="6.00390625" style="0" customWidth="1"/>
    <col min="9" max="9" width="6.375" style="0" customWidth="1"/>
    <col min="10" max="10" width="6.125" style="0" customWidth="1"/>
    <col min="11" max="11" width="6.00390625" style="0" customWidth="1"/>
    <col min="12" max="12" width="6.25390625" style="0" customWidth="1"/>
    <col min="13" max="13" width="6.625" style="0" customWidth="1"/>
    <col min="14" max="14" width="6.125" style="0" customWidth="1"/>
  </cols>
  <sheetData>
    <row r="1" ht="12.75">
      <c r="C1" s="101"/>
    </row>
    <row r="3" spans="1:16" ht="12.75">
      <c r="A3" s="8" t="s">
        <v>33</v>
      </c>
      <c r="B3" s="9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"/>
      <c r="P3" s="2"/>
    </row>
    <row r="4" spans="1:14" ht="13.5" thickBot="1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3.5" thickBot="1">
      <c r="A5" s="10" t="s">
        <v>0</v>
      </c>
      <c r="B5" s="4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5" t="s">
        <v>2</v>
      </c>
      <c r="B6" s="16" t="s">
        <v>3</v>
      </c>
      <c r="C6" s="18" t="s">
        <v>8</v>
      </c>
      <c r="D6" s="19" t="s">
        <v>9</v>
      </c>
      <c r="E6" s="18" t="s">
        <v>10</v>
      </c>
      <c r="F6" s="19" t="s">
        <v>11</v>
      </c>
      <c r="G6" s="18" t="s">
        <v>12</v>
      </c>
      <c r="H6" s="19" t="s">
        <v>13</v>
      </c>
      <c r="I6" s="18" t="s">
        <v>14</v>
      </c>
      <c r="J6" s="19" t="s">
        <v>15</v>
      </c>
      <c r="K6" s="18" t="s">
        <v>16</v>
      </c>
      <c r="L6" s="19" t="s">
        <v>17</v>
      </c>
      <c r="M6" s="18" t="s">
        <v>18</v>
      </c>
      <c r="N6" s="20" t="s">
        <v>19</v>
      </c>
    </row>
    <row r="7" spans="1:14" ht="12.75">
      <c r="A7" s="6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1"/>
    </row>
    <row r="8" spans="1:14" ht="12.75">
      <c r="A8" s="63" t="s">
        <v>20</v>
      </c>
      <c r="B8" s="22">
        <v>1998</v>
      </c>
      <c r="C8" s="95">
        <v>24.7</v>
      </c>
      <c r="D8" s="24">
        <v>357.8</v>
      </c>
      <c r="E8" s="25">
        <v>242.7</v>
      </c>
      <c r="F8" s="24">
        <v>116.9</v>
      </c>
      <c r="G8" s="25">
        <v>171.5</v>
      </c>
      <c r="H8" s="24">
        <v>284.2</v>
      </c>
      <c r="I8" s="25">
        <v>229.2</v>
      </c>
      <c r="J8" s="24">
        <v>223.8</v>
      </c>
      <c r="K8" s="25">
        <v>190.9</v>
      </c>
      <c r="L8" s="24">
        <v>226.2</v>
      </c>
      <c r="M8" s="25">
        <v>161.5</v>
      </c>
      <c r="N8" s="24">
        <v>376.7</v>
      </c>
    </row>
    <row r="9" spans="1:14" ht="12.75">
      <c r="A9" s="65"/>
      <c r="B9" s="22">
        <v>1999</v>
      </c>
      <c r="C9" s="25">
        <v>223.2</v>
      </c>
      <c r="D9" s="24">
        <v>172</v>
      </c>
      <c r="E9" s="25">
        <v>236.8</v>
      </c>
      <c r="F9" s="24">
        <v>128.5</v>
      </c>
      <c r="G9" s="25">
        <v>159.2</v>
      </c>
      <c r="H9" s="24">
        <v>309.5</v>
      </c>
      <c r="I9" s="25">
        <v>231.4</v>
      </c>
      <c r="J9" s="24">
        <v>217.4</v>
      </c>
      <c r="K9" s="25">
        <v>216.4</v>
      </c>
      <c r="L9" s="24">
        <v>220.2</v>
      </c>
      <c r="M9" s="25">
        <v>267.2</v>
      </c>
      <c r="N9" s="24">
        <v>338.2</v>
      </c>
    </row>
    <row r="10" spans="1:14" ht="13.5" thickBot="1">
      <c r="A10" s="76"/>
      <c r="B10" s="31">
        <v>2000</v>
      </c>
      <c r="C10" s="99">
        <v>208.9</v>
      </c>
      <c r="D10" s="74">
        <v>256.8</v>
      </c>
      <c r="E10" s="74">
        <v>174.1</v>
      </c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3.5" thickBot="1">
      <c r="A11" s="64"/>
      <c r="B11" s="26"/>
      <c r="C11" s="78"/>
      <c r="D11" s="27"/>
      <c r="E11" s="124"/>
      <c r="F11" s="125"/>
      <c r="G11" s="124"/>
      <c r="H11" s="125"/>
      <c r="I11" s="124"/>
      <c r="J11" s="125"/>
      <c r="K11" s="124"/>
      <c r="L11" s="125"/>
      <c r="M11" s="124"/>
      <c r="N11" s="125"/>
    </row>
    <row r="12" spans="1:15" ht="12.75">
      <c r="A12" s="68" t="s">
        <v>23</v>
      </c>
      <c r="B12" s="26" t="s">
        <v>40</v>
      </c>
      <c r="C12" s="25">
        <v>9.8</v>
      </c>
      <c r="D12" s="88">
        <v>28.1</v>
      </c>
      <c r="E12" s="25">
        <v>20.5</v>
      </c>
      <c r="F12" s="88">
        <v>53.8</v>
      </c>
      <c r="G12" s="25">
        <v>20.7</v>
      </c>
      <c r="H12" s="88">
        <v>18.2</v>
      </c>
      <c r="I12" s="25">
        <v>174.7</v>
      </c>
      <c r="J12" s="88">
        <v>0</v>
      </c>
      <c r="K12" s="25">
        <v>7.3</v>
      </c>
      <c r="L12" s="88">
        <v>52</v>
      </c>
      <c r="M12" s="25">
        <v>30</v>
      </c>
      <c r="N12" s="88">
        <v>34.8</v>
      </c>
      <c r="O12" s="101"/>
    </row>
    <row r="13" spans="1:14" ht="12.75">
      <c r="A13" s="64"/>
      <c r="B13" s="56" t="s">
        <v>41</v>
      </c>
      <c r="C13" s="59">
        <v>38.8</v>
      </c>
      <c r="D13" s="58">
        <v>29.9</v>
      </c>
      <c r="E13" s="59">
        <v>21.6</v>
      </c>
      <c r="F13" s="58">
        <v>57.6</v>
      </c>
      <c r="G13" s="59">
        <v>22.3</v>
      </c>
      <c r="H13" s="58">
        <v>22</v>
      </c>
      <c r="I13" s="59">
        <v>124.9</v>
      </c>
      <c r="J13" s="58">
        <v>52.6</v>
      </c>
      <c r="K13" s="59">
        <v>0</v>
      </c>
      <c r="L13" s="58">
        <v>47.8</v>
      </c>
      <c r="M13" s="59">
        <v>23.9</v>
      </c>
      <c r="N13" s="58">
        <v>68.3</v>
      </c>
    </row>
    <row r="14" spans="1:14" ht="13.5" thickBot="1">
      <c r="A14" s="66"/>
      <c r="B14" s="31" t="s">
        <v>42</v>
      </c>
      <c r="C14" s="32">
        <v>8.7</v>
      </c>
      <c r="D14" s="31">
        <v>14.6</v>
      </c>
      <c r="E14" s="32">
        <v>31.5</v>
      </c>
      <c r="F14" s="31"/>
      <c r="G14" s="32"/>
      <c r="H14" s="31"/>
      <c r="I14" s="32"/>
      <c r="J14" s="31"/>
      <c r="K14" s="32"/>
      <c r="L14" s="31"/>
      <c r="M14" s="32"/>
      <c r="N14" s="31"/>
    </row>
    <row r="15" spans="1:14" ht="12.75">
      <c r="A15" s="68" t="s">
        <v>24</v>
      </c>
      <c r="B15" s="22">
        <v>1998</v>
      </c>
      <c r="C15" s="25">
        <v>21.7</v>
      </c>
      <c r="D15" s="24">
        <v>10.3</v>
      </c>
      <c r="E15" s="25">
        <v>17.3</v>
      </c>
      <c r="F15" s="24">
        <v>143.2</v>
      </c>
      <c r="G15" s="25">
        <v>18</v>
      </c>
      <c r="H15" s="24">
        <v>104.2</v>
      </c>
      <c r="I15" s="25">
        <v>219.7</v>
      </c>
      <c r="J15" s="24">
        <v>20.1</v>
      </c>
      <c r="K15" s="25">
        <v>28</v>
      </c>
      <c r="L15" s="24">
        <v>66.5</v>
      </c>
      <c r="M15" s="25">
        <v>1.2</v>
      </c>
      <c r="N15" s="24">
        <v>111.8</v>
      </c>
    </row>
    <row r="16" spans="1:14" ht="12.75">
      <c r="A16" s="65"/>
      <c r="B16" s="22">
        <v>1999</v>
      </c>
      <c r="C16" s="59">
        <v>1</v>
      </c>
      <c r="D16" s="58">
        <v>30.2</v>
      </c>
      <c r="E16" s="59">
        <v>23.9</v>
      </c>
      <c r="F16" s="58">
        <v>25.3</v>
      </c>
      <c r="G16" s="59">
        <v>63.7</v>
      </c>
      <c r="H16" s="58">
        <v>146.2</v>
      </c>
      <c r="I16" s="59">
        <v>187.2</v>
      </c>
      <c r="J16" s="58">
        <v>27.6</v>
      </c>
      <c r="K16" s="59">
        <v>43.9</v>
      </c>
      <c r="L16" s="58">
        <v>73.3</v>
      </c>
      <c r="M16" s="59">
        <v>12.9</v>
      </c>
      <c r="N16" s="58">
        <v>117.2</v>
      </c>
    </row>
    <row r="17" spans="1:14" ht="13.5" thickBot="1">
      <c r="A17" s="69"/>
      <c r="B17" s="56">
        <v>2000</v>
      </c>
      <c r="C17" s="59">
        <v>21.6</v>
      </c>
      <c r="D17" s="58">
        <v>7.3</v>
      </c>
      <c r="E17" s="59">
        <v>15.3</v>
      </c>
      <c r="F17" s="58"/>
      <c r="G17" s="59"/>
      <c r="H17" s="58"/>
      <c r="I17" s="59"/>
      <c r="J17" s="58"/>
      <c r="K17" s="59"/>
      <c r="L17" s="58"/>
      <c r="M17" s="59"/>
      <c r="N17" s="58"/>
    </row>
    <row r="18" spans="1:14" ht="12.75">
      <c r="A18" s="102" t="s">
        <v>25</v>
      </c>
      <c r="B18" s="103">
        <v>1998</v>
      </c>
      <c r="C18" s="104">
        <v>0.3</v>
      </c>
      <c r="D18" s="88">
        <v>0.7</v>
      </c>
      <c r="E18" s="104">
        <v>1.7</v>
      </c>
      <c r="F18" s="88">
        <v>0.4</v>
      </c>
      <c r="G18" s="104">
        <v>0</v>
      </c>
      <c r="H18" s="88">
        <v>36.9</v>
      </c>
      <c r="I18" s="104">
        <v>13.1</v>
      </c>
      <c r="J18" s="88">
        <v>5.9</v>
      </c>
      <c r="K18" s="104">
        <v>6.2</v>
      </c>
      <c r="L18" s="88">
        <v>17.7</v>
      </c>
      <c r="M18" s="104">
        <v>0</v>
      </c>
      <c r="N18" s="88">
        <v>21.8</v>
      </c>
    </row>
    <row r="19" spans="1:14" ht="12.75">
      <c r="A19" s="64"/>
      <c r="B19" s="56">
        <v>1999</v>
      </c>
      <c r="C19" s="59">
        <v>0</v>
      </c>
      <c r="D19" s="58">
        <v>2.6</v>
      </c>
      <c r="E19" s="59">
        <v>2.7</v>
      </c>
      <c r="F19" s="58">
        <v>0</v>
      </c>
      <c r="G19" s="59">
        <v>0.8</v>
      </c>
      <c r="H19" s="58">
        <v>36.8</v>
      </c>
      <c r="I19" s="59">
        <v>17.4</v>
      </c>
      <c r="J19" s="58">
        <v>4.7</v>
      </c>
      <c r="K19" s="59">
        <v>4.6</v>
      </c>
      <c r="L19" s="58">
        <v>19.8</v>
      </c>
      <c r="M19" s="59">
        <v>4.9</v>
      </c>
      <c r="N19" s="58">
        <v>19</v>
      </c>
    </row>
    <row r="20" spans="1:14" ht="13.5" thickBot="1">
      <c r="A20" s="76"/>
      <c r="B20" s="81">
        <v>2000</v>
      </c>
      <c r="C20" s="75">
        <v>2.3</v>
      </c>
      <c r="D20" s="74">
        <v>1.1</v>
      </c>
      <c r="E20" s="75">
        <v>0.6</v>
      </c>
      <c r="F20" s="74"/>
      <c r="G20" s="75"/>
      <c r="H20" s="74"/>
      <c r="I20" s="75"/>
      <c r="J20" s="74"/>
      <c r="K20" s="75"/>
      <c r="L20" s="74"/>
      <c r="M20" s="75"/>
      <c r="N20" s="74"/>
    </row>
    <row r="21" spans="1:15" ht="13.5" thickBot="1">
      <c r="A21" s="61" t="s">
        <v>37</v>
      </c>
      <c r="B21" s="39"/>
      <c r="C21" s="41">
        <v>0</v>
      </c>
      <c r="D21" s="41"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5"/>
    </row>
    <row r="22" spans="1:14" ht="12.75">
      <c r="A22" s="70" t="s">
        <v>26</v>
      </c>
      <c r="B22" s="26">
        <v>1998</v>
      </c>
      <c r="C22" s="28">
        <v>56.5</v>
      </c>
      <c r="D22" s="27">
        <v>396.9</v>
      </c>
      <c r="E22" s="28">
        <v>282.2</v>
      </c>
      <c r="F22" s="27">
        <v>314.3</v>
      </c>
      <c r="G22" s="28">
        <v>210.2</v>
      </c>
      <c r="H22" s="27">
        <v>443.5</v>
      </c>
      <c r="I22" s="28">
        <v>636.7</v>
      </c>
      <c r="J22" s="27">
        <v>249.8</v>
      </c>
      <c r="K22" s="28">
        <v>232.4</v>
      </c>
      <c r="L22" s="27">
        <v>362.4</v>
      </c>
      <c r="M22" s="28">
        <v>192.7</v>
      </c>
      <c r="N22" s="27">
        <v>545.1</v>
      </c>
    </row>
    <row r="23" spans="1:14" ht="12.75">
      <c r="A23" s="65"/>
      <c r="B23" s="22">
        <v>1999</v>
      </c>
      <c r="C23" s="85">
        <f>SUM(+C9+C13+C16+C20)</f>
        <v>265.3</v>
      </c>
      <c r="D23" s="24">
        <f aca="true" t="shared" si="0" ref="D23:N23">SUM(+D9+D13+D16+D19)</f>
        <v>234.7</v>
      </c>
      <c r="E23" s="24">
        <f t="shared" si="0"/>
        <v>285</v>
      </c>
      <c r="F23" s="24">
        <f t="shared" si="0"/>
        <v>211.4</v>
      </c>
      <c r="G23" s="24">
        <f t="shared" si="0"/>
        <v>246</v>
      </c>
      <c r="H23" s="24">
        <f t="shared" si="0"/>
        <v>514.5</v>
      </c>
      <c r="I23" s="24">
        <f t="shared" si="0"/>
        <v>560.9</v>
      </c>
      <c r="J23" s="24">
        <f t="shared" si="0"/>
        <v>302.3</v>
      </c>
      <c r="K23" s="24">
        <f t="shared" si="0"/>
        <v>264.90000000000003</v>
      </c>
      <c r="L23" s="24">
        <f t="shared" si="0"/>
        <v>361.1</v>
      </c>
      <c r="M23" s="24">
        <f t="shared" si="0"/>
        <v>308.8999999999999</v>
      </c>
      <c r="N23" s="24">
        <f t="shared" si="0"/>
        <v>542.7</v>
      </c>
    </row>
    <row r="24" spans="1:14" ht="13.5" thickBot="1">
      <c r="A24" s="66"/>
      <c r="B24" s="31">
        <v>2000</v>
      </c>
      <c r="C24" s="34">
        <f>SUM(+C10+C14+C17+C20)</f>
        <v>241.5</v>
      </c>
      <c r="D24" s="34">
        <f>SUM(+D10+D14+D17+D20)</f>
        <v>279.80000000000007</v>
      </c>
      <c r="E24" s="34">
        <v>221.5</v>
      </c>
      <c r="F24" s="33"/>
      <c r="G24" s="34"/>
      <c r="H24" s="33"/>
      <c r="I24" s="34"/>
      <c r="J24" s="33"/>
      <c r="K24" s="34"/>
      <c r="L24" s="33"/>
      <c r="M24" s="34"/>
      <c r="N24" s="33"/>
    </row>
    <row r="25" spans="1:14" ht="12.75">
      <c r="A25" s="64"/>
      <c r="B25" s="26"/>
      <c r="C25" s="105"/>
      <c r="D25" s="105"/>
      <c r="E25" s="78"/>
      <c r="F25" s="27"/>
      <c r="G25" s="78"/>
      <c r="H25" s="27"/>
      <c r="I25" s="78"/>
      <c r="J25" s="27"/>
      <c r="K25" s="78"/>
      <c r="L25" s="27"/>
      <c r="M25" s="78"/>
      <c r="N25" s="27"/>
    </row>
    <row r="26" spans="1:14" ht="12.75">
      <c r="A26" s="68" t="s">
        <v>27</v>
      </c>
      <c r="B26" s="26">
        <v>1998</v>
      </c>
      <c r="C26" s="28">
        <v>0.1</v>
      </c>
      <c r="D26" s="27">
        <v>0</v>
      </c>
      <c r="E26" s="28">
        <v>0.7</v>
      </c>
      <c r="F26" s="27">
        <v>0.2</v>
      </c>
      <c r="G26" s="28">
        <v>0</v>
      </c>
      <c r="H26" s="27">
        <v>0.3</v>
      </c>
      <c r="I26" s="28">
        <v>0.4</v>
      </c>
      <c r="J26" s="27">
        <v>0.1</v>
      </c>
      <c r="K26" s="28">
        <v>0.4</v>
      </c>
      <c r="L26" s="27">
        <v>0.2</v>
      </c>
      <c r="M26" s="28">
        <v>0</v>
      </c>
      <c r="N26" s="27">
        <v>2</v>
      </c>
    </row>
    <row r="27" spans="1:14" ht="12.75">
      <c r="A27" s="65"/>
      <c r="B27" s="22">
        <v>1999</v>
      </c>
      <c r="C27" s="25">
        <v>0</v>
      </c>
      <c r="D27" s="24">
        <v>0</v>
      </c>
      <c r="E27" s="25">
        <v>2.7</v>
      </c>
      <c r="F27" s="24">
        <v>0</v>
      </c>
      <c r="G27" s="25">
        <v>0</v>
      </c>
      <c r="H27" s="24">
        <v>0.3</v>
      </c>
      <c r="I27" s="25">
        <v>0.3</v>
      </c>
      <c r="J27" s="24">
        <v>0.3</v>
      </c>
      <c r="K27" s="25">
        <v>0.1</v>
      </c>
      <c r="L27" s="24">
        <v>0</v>
      </c>
      <c r="M27" s="25">
        <v>0.4</v>
      </c>
      <c r="N27" s="24">
        <v>0.5</v>
      </c>
    </row>
    <row r="28" spans="1:14" ht="13.5" thickBot="1">
      <c r="A28" s="66"/>
      <c r="B28" s="31">
        <v>2000</v>
      </c>
      <c r="C28" s="34">
        <v>0</v>
      </c>
      <c r="D28" s="33">
        <v>0.1</v>
      </c>
      <c r="E28" s="34">
        <v>0.2</v>
      </c>
      <c r="F28" s="33"/>
      <c r="G28" s="34"/>
      <c r="H28" s="33"/>
      <c r="I28" s="34"/>
      <c r="J28" s="33"/>
      <c r="K28" s="34"/>
      <c r="L28" s="33"/>
      <c r="M28" s="34"/>
      <c r="N28" s="33"/>
    </row>
    <row r="29" spans="1:14" ht="13.5" thickBot="1">
      <c r="A29" s="61" t="s">
        <v>37</v>
      </c>
      <c r="B29" s="39"/>
      <c r="C29" s="41">
        <v>0</v>
      </c>
      <c r="D29" s="41"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3.5" thickBot="1">
      <c r="A30" s="71"/>
      <c r="B30" s="43"/>
      <c r="C30" s="18" t="s">
        <v>8</v>
      </c>
      <c r="D30" s="19" t="s">
        <v>9</v>
      </c>
      <c r="E30" s="18" t="s">
        <v>10</v>
      </c>
      <c r="F30" s="19" t="s">
        <v>11</v>
      </c>
      <c r="G30" s="18" t="s">
        <v>12</v>
      </c>
      <c r="H30" s="19" t="s">
        <v>13</v>
      </c>
      <c r="I30" s="18" t="s">
        <v>14</v>
      </c>
      <c r="J30" s="19" t="s">
        <v>15</v>
      </c>
      <c r="K30" s="18" t="s">
        <v>16</v>
      </c>
      <c r="L30" s="19" t="s">
        <v>17</v>
      </c>
      <c r="M30" s="18" t="s">
        <v>18</v>
      </c>
      <c r="N30" s="20" t="s">
        <v>19</v>
      </c>
    </row>
    <row r="31" spans="1:15" ht="13.5" thickBot="1">
      <c r="A31" s="72"/>
      <c r="B31" s="26"/>
      <c r="C31" s="50"/>
      <c r="D31" s="49"/>
      <c r="E31" s="50"/>
      <c r="F31" s="49"/>
      <c r="G31" s="50"/>
      <c r="H31" s="49"/>
      <c r="I31" s="50"/>
      <c r="J31" s="49"/>
      <c r="K31" s="50"/>
      <c r="L31" s="49"/>
      <c r="M31" s="50"/>
      <c r="N31" s="49"/>
      <c r="O31" s="101"/>
    </row>
    <row r="32" spans="1:14" ht="13.5" thickBot="1">
      <c r="A32" s="72" t="s">
        <v>28</v>
      </c>
      <c r="B32" s="26" t="s">
        <v>40</v>
      </c>
      <c r="C32" s="50">
        <v>56.6</v>
      </c>
      <c r="D32" s="49">
        <v>396.9</v>
      </c>
      <c r="E32" s="50">
        <v>282.9</v>
      </c>
      <c r="F32" s="49">
        <v>314.5</v>
      </c>
      <c r="G32" s="50">
        <v>210.2</v>
      </c>
      <c r="H32" s="49">
        <v>443.8</v>
      </c>
      <c r="I32" s="50">
        <v>637.1</v>
      </c>
      <c r="J32" s="49">
        <v>249.9</v>
      </c>
      <c r="K32" s="50">
        <v>232.8</v>
      </c>
      <c r="L32" s="49">
        <v>362.6</v>
      </c>
      <c r="M32" s="50">
        <v>192.7</v>
      </c>
      <c r="N32" s="49">
        <v>547.1</v>
      </c>
    </row>
    <row r="33" spans="1:14" ht="13.5" thickBot="1">
      <c r="A33" s="73" t="s">
        <v>29</v>
      </c>
      <c r="B33" s="22" t="s">
        <v>41</v>
      </c>
      <c r="C33" s="86">
        <f aca="true" t="shared" si="1" ref="C33:N33">SUM(+C23+C27)</f>
        <v>265.3</v>
      </c>
      <c r="D33" s="86">
        <f t="shared" si="1"/>
        <v>234.7</v>
      </c>
      <c r="E33" s="86">
        <f t="shared" si="1"/>
        <v>287.7</v>
      </c>
      <c r="F33" s="86">
        <f t="shared" si="1"/>
        <v>211.4</v>
      </c>
      <c r="G33" s="86">
        <f t="shared" si="1"/>
        <v>246</v>
      </c>
      <c r="H33" s="86">
        <f t="shared" si="1"/>
        <v>514.8</v>
      </c>
      <c r="I33" s="86">
        <f t="shared" si="1"/>
        <v>561.1999999999999</v>
      </c>
      <c r="J33" s="86">
        <f t="shared" si="1"/>
        <v>302.6</v>
      </c>
      <c r="K33" s="86">
        <f t="shared" si="1"/>
        <v>265.00000000000006</v>
      </c>
      <c r="L33" s="86">
        <f t="shared" si="1"/>
        <v>361.1</v>
      </c>
      <c r="M33" s="86">
        <f t="shared" si="1"/>
        <v>309.2999999999999</v>
      </c>
      <c r="N33" s="86">
        <f t="shared" si="1"/>
        <v>543.2</v>
      </c>
    </row>
    <row r="34" spans="1:14" ht="13.5" thickBot="1">
      <c r="A34" s="73"/>
      <c r="B34" s="26" t="s">
        <v>42</v>
      </c>
      <c r="C34" s="86">
        <v>241.6</v>
      </c>
      <c r="D34" s="86">
        <v>279.9</v>
      </c>
      <c r="E34" s="86">
        <v>221.8</v>
      </c>
      <c r="F34" s="86">
        <v>268</v>
      </c>
      <c r="G34" s="86">
        <v>333.6</v>
      </c>
      <c r="H34" s="86">
        <v>424.6</v>
      </c>
      <c r="I34" s="86">
        <v>575.3</v>
      </c>
      <c r="J34" s="86">
        <v>289.4</v>
      </c>
      <c r="K34" s="86">
        <v>255.2</v>
      </c>
      <c r="L34" s="86">
        <v>388.2</v>
      </c>
      <c r="M34" s="86">
        <v>318.1</v>
      </c>
      <c r="N34" s="86">
        <v>555.4</v>
      </c>
    </row>
    <row r="35" spans="1:14" ht="13.5" thickBot="1">
      <c r="A35" s="61" t="s">
        <v>37</v>
      </c>
      <c r="B35" s="39"/>
      <c r="C35" s="91"/>
      <c r="D35" s="9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7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</row>
    <row r="37" spans="3:14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 horizontalCentered="1" verticalCentered="1"/>
  <pageMargins left="0.1968503937007874" right="0.1968503937007874" top="0.11811023622047245" bottom="0.11811023622047245" header="0.11811023622047245" footer="0.1181102362204724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4" sqref="B4:B16"/>
    </sheetView>
  </sheetViews>
  <sheetFormatPr defaultColWidth="9.00390625" defaultRowHeight="12.75"/>
  <cols>
    <col min="1" max="1" width="11.00390625" style="0" customWidth="1"/>
    <col min="2" max="2" width="14.25390625" style="0" customWidth="1"/>
    <col min="3" max="4" width="14.375" style="0" customWidth="1"/>
  </cols>
  <sheetData>
    <row r="1" spans="1:4" ht="12.75">
      <c r="A1" s="106" t="s">
        <v>45</v>
      </c>
      <c r="B1" s="106"/>
      <c r="C1" s="107"/>
      <c r="D1" s="107"/>
    </row>
    <row r="2" spans="1:4" ht="12.75">
      <c r="A2" s="106"/>
      <c r="B2" s="106" t="s">
        <v>43</v>
      </c>
      <c r="C2" s="106"/>
      <c r="D2" s="123"/>
    </row>
    <row r="3" ht="12.75">
      <c r="D3" s="107"/>
    </row>
    <row r="4" spans="1:5" ht="12.75">
      <c r="A4" s="108"/>
      <c r="B4" s="143"/>
      <c r="C4" s="109" t="s">
        <v>40</v>
      </c>
      <c r="D4" s="110" t="s">
        <v>41</v>
      </c>
      <c r="E4" t="s">
        <v>42</v>
      </c>
    </row>
    <row r="5" spans="1:5" ht="12.75">
      <c r="A5" s="111" t="s">
        <v>8</v>
      </c>
      <c r="B5" s="140"/>
      <c r="C5" s="112">
        <v>56.6</v>
      </c>
      <c r="D5" s="113">
        <v>263</v>
      </c>
      <c r="E5">
        <v>241.5</v>
      </c>
    </row>
    <row r="6" spans="1:5" ht="12.75">
      <c r="A6" s="114" t="s">
        <v>9</v>
      </c>
      <c r="B6" s="141"/>
      <c r="C6" s="115">
        <v>453.5</v>
      </c>
      <c r="D6" s="116">
        <v>497.7</v>
      </c>
      <c r="E6">
        <v>521.4</v>
      </c>
    </row>
    <row r="7" spans="1:5" ht="12.75">
      <c r="A7" s="111" t="s">
        <v>10</v>
      </c>
      <c r="B7" s="140"/>
      <c r="C7" s="112">
        <v>736.4</v>
      </c>
      <c r="D7" s="113">
        <v>785.4</v>
      </c>
      <c r="E7">
        <v>743.2</v>
      </c>
    </row>
    <row r="8" spans="1:5" ht="12.75">
      <c r="A8" s="114" t="s">
        <v>11</v>
      </c>
      <c r="B8" s="141"/>
      <c r="C8" s="115">
        <v>1050.9</v>
      </c>
      <c r="D8" s="116">
        <v>996.8</v>
      </c>
      <c r="E8">
        <v>1001.1</v>
      </c>
    </row>
    <row r="9" spans="1:5" ht="12.75">
      <c r="A9" s="111" t="s">
        <v>12</v>
      </c>
      <c r="B9" s="140"/>
      <c r="C9" s="112">
        <v>1261.1</v>
      </c>
      <c r="D9" s="113">
        <v>1242.8</v>
      </c>
      <c r="E9">
        <v>1345</v>
      </c>
    </row>
    <row r="10" spans="1:5" ht="12.75">
      <c r="A10" s="114" t="s">
        <v>13</v>
      </c>
      <c r="B10" s="141"/>
      <c r="C10" s="115">
        <v>1704.9</v>
      </c>
      <c r="D10" s="116">
        <v>1757.6</v>
      </c>
      <c r="E10">
        <v>1769.8</v>
      </c>
    </row>
    <row r="11" spans="1:5" ht="12.75">
      <c r="A11" s="111" t="s">
        <v>14</v>
      </c>
      <c r="B11" s="140"/>
      <c r="C11" s="112">
        <v>2342</v>
      </c>
      <c r="D11" s="113">
        <v>2318.8</v>
      </c>
      <c r="E11">
        <v>2344.8</v>
      </c>
    </row>
    <row r="12" spans="1:5" ht="12.75">
      <c r="A12" s="114" t="s">
        <v>15</v>
      </c>
      <c r="B12" s="141"/>
      <c r="C12" s="115">
        <v>2591.9</v>
      </c>
      <c r="D12" s="116">
        <v>2621.4</v>
      </c>
      <c r="E12">
        <v>2634.3</v>
      </c>
    </row>
    <row r="13" spans="1:5" ht="12.75">
      <c r="A13" s="111" t="s">
        <v>16</v>
      </c>
      <c r="B13" s="140"/>
      <c r="C13" s="112">
        <v>2824.7</v>
      </c>
      <c r="D13" s="113">
        <v>2886.4</v>
      </c>
      <c r="E13">
        <v>2889.4</v>
      </c>
    </row>
    <row r="14" spans="1:5" ht="12.75">
      <c r="A14" s="114" t="s">
        <v>17</v>
      </c>
      <c r="B14" s="141"/>
      <c r="C14" s="115">
        <v>3187.3</v>
      </c>
      <c r="D14" s="116">
        <v>3247.5</v>
      </c>
      <c r="E14">
        <v>3277.7</v>
      </c>
    </row>
    <row r="15" spans="1:5" ht="12.75">
      <c r="A15" s="111" t="s">
        <v>18</v>
      </c>
      <c r="B15" s="140"/>
      <c r="C15" s="112">
        <v>3380</v>
      </c>
      <c r="D15" s="113">
        <v>3556.8</v>
      </c>
      <c r="E15">
        <v>3595.8</v>
      </c>
    </row>
    <row r="16" spans="1:5" ht="12.75">
      <c r="A16" s="117" t="s">
        <v>19</v>
      </c>
      <c r="B16" s="142"/>
      <c r="C16" s="118">
        <v>3927.1</v>
      </c>
      <c r="D16" s="119">
        <v>4100</v>
      </c>
      <c r="E16">
        <v>4151.1</v>
      </c>
    </row>
    <row r="17" spans="3:4" ht="12.75">
      <c r="C17" s="120"/>
      <c r="D17" s="120"/>
    </row>
    <row r="18" spans="1:4" ht="12.75">
      <c r="A18" s="121"/>
      <c r="B18" s="121"/>
      <c r="C18" s="122"/>
      <c r="D18" s="12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D1">
      <selection activeCell="N4" sqref="N4"/>
    </sheetView>
  </sheetViews>
  <sheetFormatPr defaultColWidth="9.00390625" defaultRowHeight="12.75"/>
  <cols>
    <col min="1" max="1" width="19.375" style="0" customWidth="1"/>
  </cols>
  <sheetData>
    <row r="1" spans="3:26" ht="12.75">
      <c r="C1" s="139" t="s">
        <v>8</v>
      </c>
      <c r="D1" s="139" t="s">
        <v>9</v>
      </c>
      <c r="E1" s="139" t="s">
        <v>10</v>
      </c>
      <c r="F1" s="139" t="s">
        <v>11</v>
      </c>
      <c r="G1" s="139" t="s">
        <v>12</v>
      </c>
      <c r="H1" s="139" t="s">
        <v>13</v>
      </c>
      <c r="I1" s="139" t="s">
        <v>14</v>
      </c>
      <c r="J1" s="139" t="s">
        <v>15</v>
      </c>
      <c r="K1" s="139" t="s">
        <v>16</v>
      </c>
      <c r="L1" s="139" t="s">
        <v>17</v>
      </c>
      <c r="M1" s="139" t="s">
        <v>18</v>
      </c>
      <c r="N1" s="139" t="s">
        <v>19</v>
      </c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14" ht="12.75">
      <c r="A2" t="s">
        <v>28</v>
      </c>
      <c r="B2" t="s">
        <v>40</v>
      </c>
      <c r="C2">
        <v>56.6</v>
      </c>
      <c r="D2">
        <v>396.9</v>
      </c>
      <c r="E2">
        <v>282.9</v>
      </c>
      <c r="F2">
        <v>314.5</v>
      </c>
      <c r="G2">
        <v>210.2</v>
      </c>
      <c r="H2">
        <v>443.8</v>
      </c>
      <c r="I2">
        <v>637.1</v>
      </c>
      <c r="J2">
        <v>249.9</v>
      </c>
      <c r="K2">
        <v>232.8</v>
      </c>
      <c r="L2">
        <v>362.6</v>
      </c>
      <c r="M2">
        <v>192.7</v>
      </c>
      <c r="N2">
        <v>547.1</v>
      </c>
    </row>
    <row r="3" spans="1:14" ht="12.75">
      <c r="A3" t="s">
        <v>29</v>
      </c>
      <c r="B3" t="s">
        <v>41</v>
      </c>
      <c r="C3">
        <v>265.3</v>
      </c>
      <c r="D3">
        <v>234.7</v>
      </c>
      <c r="E3">
        <v>287.7</v>
      </c>
      <c r="F3">
        <v>211.4</v>
      </c>
      <c r="G3">
        <v>246</v>
      </c>
      <c r="H3">
        <v>514.8</v>
      </c>
      <c r="I3">
        <v>561.2</v>
      </c>
      <c r="J3">
        <v>302.6</v>
      </c>
      <c r="K3">
        <v>265</v>
      </c>
      <c r="L3">
        <v>361.1</v>
      </c>
      <c r="M3">
        <v>309.3</v>
      </c>
      <c r="N3">
        <v>543.2</v>
      </c>
    </row>
    <row r="4" spans="2:14" ht="12.75">
      <c r="B4" t="s">
        <v>42</v>
      </c>
      <c r="C4">
        <v>241.6</v>
      </c>
      <c r="D4">
        <v>279.9</v>
      </c>
      <c r="E4">
        <v>221.8</v>
      </c>
      <c r="F4">
        <v>268</v>
      </c>
      <c r="G4">
        <v>333.6</v>
      </c>
      <c r="H4">
        <v>424.6</v>
      </c>
      <c r="I4">
        <v>575.3</v>
      </c>
      <c r="J4">
        <v>289.4</v>
      </c>
      <c r="K4">
        <v>255.2</v>
      </c>
      <c r="L4">
        <v>388.2</v>
      </c>
      <c r="M4">
        <v>318.1</v>
      </c>
      <c r="N4">
        <v>555.4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C12" sqref="C12"/>
    </sheetView>
  </sheetViews>
  <sheetFormatPr defaultColWidth="9.00390625" defaultRowHeight="12.75"/>
  <cols>
    <col min="1" max="1" width="20.375" style="0" customWidth="1"/>
  </cols>
  <sheetData>
    <row r="1" ht="13.5" thickBot="1"/>
    <row r="2" spans="1:14" ht="13.5" thickBot="1">
      <c r="A2" s="135"/>
      <c r="B2" s="136"/>
      <c r="C2" s="137" t="s">
        <v>8</v>
      </c>
      <c r="D2" s="137" t="s">
        <v>9</v>
      </c>
      <c r="E2" s="137" t="s">
        <v>10</v>
      </c>
      <c r="F2" s="137" t="s">
        <v>11</v>
      </c>
      <c r="G2" s="137" t="s">
        <v>12</v>
      </c>
      <c r="H2" s="137" t="s">
        <v>13</v>
      </c>
      <c r="I2" s="137" t="s">
        <v>14</v>
      </c>
      <c r="J2" s="137" t="s">
        <v>15</v>
      </c>
      <c r="K2" s="137" t="s">
        <v>16</v>
      </c>
      <c r="L2" s="137" t="s">
        <v>17</v>
      </c>
      <c r="M2" s="137" t="s">
        <v>18</v>
      </c>
      <c r="N2" s="138" t="s">
        <v>19</v>
      </c>
    </row>
    <row r="3" spans="1:14" ht="12.75">
      <c r="A3" s="131" t="s">
        <v>23</v>
      </c>
      <c r="B3" s="132" t="s">
        <v>44</v>
      </c>
      <c r="C3" s="133">
        <v>9.2</v>
      </c>
      <c r="D3" s="133">
        <v>38.2</v>
      </c>
      <c r="E3" s="133">
        <v>54.1</v>
      </c>
      <c r="F3" s="133">
        <v>110.2</v>
      </c>
      <c r="G3" s="133">
        <v>128.4</v>
      </c>
      <c r="H3" s="133">
        <v>150.7</v>
      </c>
      <c r="I3" s="133">
        <v>279.3</v>
      </c>
      <c r="J3" s="133">
        <v>279.3</v>
      </c>
      <c r="K3" s="133">
        <v>279.3</v>
      </c>
      <c r="L3" s="133">
        <v>306.3</v>
      </c>
      <c r="M3" s="133">
        <v>334</v>
      </c>
      <c r="N3" s="134">
        <v>390.9</v>
      </c>
    </row>
    <row r="4" spans="1:14" ht="12.75">
      <c r="A4" s="129"/>
      <c r="B4" s="132" t="s">
        <v>40</v>
      </c>
      <c r="C4" s="133">
        <v>9.8</v>
      </c>
      <c r="D4" s="133">
        <v>37.9</v>
      </c>
      <c r="E4" s="133">
        <v>58.4</v>
      </c>
      <c r="F4" s="133">
        <v>112.2</v>
      </c>
      <c r="G4" s="133">
        <v>132.9</v>
      </c>
      <c r="H4" s="133">
        <v>151.1</v>
      </c>
      <c r="I4" s="133">
        <v>325.8</v>
      </c>
      <c r="J4" s="133">
        <v>325.8</v>
      </c>
      <c r="K4" s="133">
        <v>333.1</v>
      </c>
      <c r="L4" s="133">
        <v>385.1</v>
      </c>
      <c r="M4" s="133">
        <v>415.1</v>
      </c>
      <c r="N4" s="134">
        <v>449.9</v>
      </c>
    </row>
    <row r="5" spans="1:14" ht="13.5" thickBot="1">
      <c r="A5" s="130"/>
      <c r="B5" s="127" t="s">
        <v>41</v>
      </c>
      <c r="C5" s="126">
        <v>38.8</v>
      </c>
      <c r="D5" s="126">
        <v>68.7</v>
      </c>
      <c r="E5" s="126">
        <v>90.3</v>
      </c>
      <c r="F5" s="126">
        <v>147.9</v>
      </c>
      <c r="G5" s="126">
        <v>170.2</v>
      </c>
      <c r="H5" s="126">
        <v>192.2</v>
      </c>
      <c r="I5" s="126">
        <v>317.1</v>
      </c>
      <c r="J5" s="126">
        <v>369.7</v>
      </c>
      <c r="K5" s="126">
        <v>369.7</v>
      </c>
      <c r="L5" s="126">
        <v>417.5</v>
      </c>
      <c r="M5" s="126">
        <v>441.4</v>
      </c>
      <c r="N5" s="128">
        <v>509.7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Čermákovová</dc:creator>
  <cp:keywords/>
  <dc:description/>
  <cp:lastModifiedBy>MMB</cp:lastModifiedBy>
  <cp:lastPrinted>2001-03-26T11:06:35Z</cp:lastPrinted>
  <dcterms:created xsi:type="dcterms:W3CDTF">1999-03-16T14:08:49Z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