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ávěrečný účet\Závěrečný účet 2016\INTERNET\"/>
    </mc:Choice>
  </mc:AlternateContent>
  <bookViews>
    <workbookView xWindow="0" yWindow="0" windowWidth="28800" windowHeight="13785"/>
  </bookViews>
  <sheets>
    <sheet name="VHC jidelna" sheetId="1" r:id="rId1"/>
  </sheets>
  <externalReferences>
    <externalReference r:id="rId2"/>
    <externalReference r:id="rId3"/>
  </externalReferences>
  <definedNames>
    <definedName name="_xlnm._FilterDatabase" localSheetId="0">#REF!</definedName>
    <definedName name="_xlnm._FilterDatabase">#REF!</definedName>
    <definedName name="as" localSheetId="0" hidden="1">#REF!</definedName>
    <definedName name="as" hidden="1">#REF!</definedName>
    <definedName name="_xlnm.Database" localSheetId="0">#REF!</definedName>
    <definedName name="_xlnm.Database">#REF!</definedName>
    <definedName name="k" localSheetId="0" hidden="1">#REF!</definedName>
    <definedName name="k" hidden="1">#REF!</definedName>
    <definedName name="nazvy_orj">[1]číselník!$B$3:$C$28</definedName>
    <definedName name="_xlnm.Print_Area" localSheetId="0">'VHC jidelna'!$A$1:$E$29</definedName>
    <definedName name="p" localSheetId="0">#REF!</definedName>
    <definedName name="p">#REF!</definedName>
    <definedName name="popisradku">[2]X!$O$25:$O$31</definedName>
    <definedName name="Print_Area" localSheetId="0">#REF!</definedName>
    <definedName name="Print_Area">#REF!</definedName>
    <definedName name="Print_Titles" localSheetId="0">#REF!</definedName>
    <definedName name="Print_Titles">#REF!</definedName>
    <definedName name="rotyp">[2]X!$N$25:$N$31</definedName>
    <definedName name="z" localSheetId="0" hidden="1">#REF!</definedName>
    <definedName name="z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3" i="1" s="1"/>
  <c r="E21" i="1" l="1"/>
  <c r="D14" i="1" l="1"/>
  <c r="C14" i="1" l="1"/>
  <c r="C7" i="1"/>
  <c r="B14" i="1"/>
  <c r="B7" i="1"/>
  <c r="C18" i="1" l="1"/>
  <c r="B18" i="1"/>
  <c r="E25" i="1"/>
  <c r="E24" i="1"/>
  <c r="E16" i="1"/>
  <c r="E14" i="1"/>
  <c r="E12" i="1"/>
  <c r="E11" i="1"/>
  <c r="E10" i="1"/>
  <c r="E9" i="1"/>
  <c r="D7" i="1"/>
  <c r="E7" i="1" s="1"/>
  <c r="D18" i="1" l="1"/>
</calcChain>
</file>

<file path=xl/comments1.xml><?xml version="1.0" encoding="utf-8"?>
<comments xmlns="http://schemas.openxmlformats.org/spreadsheetml/2006/main">
  <authors>
    <author>Pavla Motlickova</author>
  </authors>
  <commentList>
    <comment ref="D20" authorId="0" shapeId="0">
      <text>
        <r>
          <rPr>
            <b/>
            <sz val="9"/>
            <color indexed="81"/>
            <rFont val="Tahoma"/>
            <charset val="1"/>
          </rPr>
          <t>Pavla Motlickova:</t>
        </r>
        <r>
          <rPr>
            <sz val="9"/>
            <color indexed="81"/>
            <rFont val="Tahoma"/>
            <charset val="1"/>
          </rPr>
          <t xml:space="preserve">
VH jen za jídelnu</t>
        </r>
      </text>
    </comment>
  </commentList>
</comments>
</file>

<file path=xl/sharedStrings.xml><?xml version="1.0" encoding="utf-8"?>
<sst xmlns="http://schemas.openxmlformats.org/spreadsheetml/2006/main" count="29" uniqueCount="28">
  <si>
    <t>v tis. Kč</t>
  </si>
  <si>
    <t xml:space="preserve"> </t>
  </si>
  <si>
    <t>Plán 2016</t>
  </si>
  <si>
    <t>Náklady</t>
  </si>
  <si>
    <t xml:space="preserve">  Spotřeba materiálu a energie </t>
  </si>
  <si>
    <t xml:space="preserve">  Služby</t>
  </si>
  <si>
    <t xml:space="preserve">  Osobní náklady</t>
  </si>
  <si>
    <t xml:space="preserve">  Ostatní náklady</t>
  </si>
  <si>
    <t>Výnosy</t>
  </si>
  <si>
    <t xml:space="preserve">  v tom:</t>
  </si>
  <si>
    <t xml:space="preserve">  Tržby za prodej zboží</t>
  </si>
  <si>
    <t>Hospodářský výsledek</t>
  </si>
  <si>
    <t>Počet dnů provozu</t>
  </si>
  <si>
    <t>Průměrný denní počet obědů</t>
  </si>
  <si>
    <t>Upravený plán 2016</t>
  </si>
  <si>
    <t>Výsledek hospodářské činnosti Jídelny MMB</t>
  </si>
  <si>
    <t>k 31.12.2016</t>
  </si>
  <si>
    <t>Skutečnost k 31.12.2016</t>
  </si>
  <si>
    <t>skutečnost k 31.12.2016/plán 2016 (%)</t>
  </si>
  <si>
    <t xml:space="preserve">  Finanční výnosy</t>
  </si>
  <si>
    <t>Mgr. Jaroslava Slámová</t>
  </si>
  <si>
    <t>vedoucí Odboru vnitřních věcí</t>
  </si>
  <si>
    <t>Nerozdělený výsledek hospodaření předcházejících období (po vypořádání ztráty roku 2016)</t>
  </si>
  <si>
    <t>Finanční plán hospodářské činnosti jídelny pro rok 2016 předpokládal vyrovnané hospodaření. V důsledku vyššího čerpání nákladů a nižšího plnění výnosů oproti plánu však  jídelna k 31.12.2016 vykazuje ztrátové hospodaření ve výši 316 tis. Kč. V plánu se vycházelo z průměrného denního počtu 700 obědů při plánovaném počtu 13 zaměstnanců a 253 dnech provozu. Skutečný průměrný denní počet obědů k 31. 12. 2016 byl 698 obědů při přepočteném počtu pracovníků 14,11 a 252 dnech provozu.</t>
  </si>
  <si>
    <t>Z nerozděleného výsledku hospodaření minulých let ve výši 2 179 tis. Kč bylo v roce  2016 použito 1 200 tis. Kč na nákup technologií pro kuchyň v objektu Malinovského náměstí 3. Ztrátu jídelny za rok 2016 ve výši 316 tis.Kč je navrhováno pokrýt z nerozděleného výsledku hospodaření předcházejících účetních období.</t>
  </si>
  <si>
    <t>Výsledek hospodaření  předcházejících účetních období, z toho:</t>
  </si>
  <si>
    <t>zapojeno k financování kapitálových výdajů v roce 2016</t>
  </si>
  <si>
    <t>navrženo na vykrytí ztráty hospodaření roku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</si>
</sst>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 CE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9" fillId="3" borderId="0" xfId="0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/>
    <xf numFmtId="0" fontId="2" fillId="3" borderId="0" xfId="0" applyFont="1" applyFill="1" applyAlignment="1"/>
    <xf numFmtId="0" fontId="15" fillId="0" borderId="0" xfId="0" applyFont="1"/>
    <xf numFmtId="0" fontId="7" fillId="3" borderId="0" xfId="0" applyFont="1" applyFill="1" applyAlignment="1"/>
    <xf numFmtId="0" fontId="9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3" fontId="10" fillId="3" borderId="0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justify" vertical="center" wrapText="1"/>
    </xf>
    <xf numFmtId="3" fontId="18" fillId="0" borderId="0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3" fontId="17" fillId="3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Border="1" applyAlignment="1">
      <alignment horizontal="right" vertical="center" wrapText="1"/>
    </xf>
    <xf numFmtId="3" fontId="18" fillId="3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3" borderId="0" xfId="0" applyFont="1" applyFill="1" applyAlignment="1">
      <alignment horizontal="justify" wrapText="1"/>
    </xf>
    <xf numFmtId="0" fontId="0" fillId="0" borderId="0" xfId="0" applyAlignment="1">
      <alignment horizontal="justify" wrapText="1"/>
    </xf>
  </cellXfs>
  <cellStyles count="1">
    <cellStyle name="Normální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64" formatCode="0.0%"/>
      <alignment horizontal="righ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tlickp\AppData\Local\Microsoft\Windows\Temporary%20Internet%20Files\Content.Outlook\ESM5O64I\15_09_16%20A%2026%20varianta%20podle%20OR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VYMENA\BAUER\MICHALA\RO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od"/>
      <sheetName val="Navrh_rozpoctu"/>
      <sheetName val="1a_presuny_cinnosti"/>
      <sheetName val="1b_zpresneni_rs"/>
      <sheetName val="2a_uspory_s_vazbou"/>
      <sheetName val="2b_uspory"/>
      <sheetName val="3_pozadavky_s_vazbou"/>
      <sheetName val="4_0.etapa"/>
      <sheetName val="5_udrzitelnost_EU"/>
      <sheetName val="6_pozadavky_RMB_ZMB"/>
      <sheetName val="číselník"/>
      <sheetName val="seznam§"/>
      <sheetName val="seznampol"/>
      <sheetName val="tab 7 příjmy I. etapa NR"/>
      <sheetName val="JMP"/>
      <sheetName val="JSDH"/>
      <sheetName val="platy"/>
      <sheetName val="OZV"/>
      <sheetName val="ČLENSKÉ PŘÍSPĚVKY"/>
      <sheetName val="SF PODROBNĚ"/>
      <sheetName val="SF NA ORF"/>
      <sheetName val="OJ PODROBNĚ brym"/>
      <sheetName val="OJ PRO ORF"/>
      <sheetName val="kalkulace pro ORF"/>
      <sheetName val="OZV projekty neEU"/>
      <sheetName val="5169 SF"/>
      <sheetName val="navrh OIEF"/>
      <sheetName val="PO komentar"/>
      <sheetName val="součty komentář"/>
      <sheetName val="vypis KBV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1600</v>
          </cell>
          <cell r="C4" t="str">
            <v>Kancelář strategie města</v>
          </cell>
        </row>
        <row r="5">
          <cell r="B5">
            <v>1700</v>
          </cell>
          <cell r="C5" t="str">
            <v>Odbor rozpočtu a financování</v>
          </cell>
        </row>
        <row r="6">
          <cell r="B6">
            <v>1900</v>
          </cell>
          <cell r="C6" t="str">
            <v>Kancelář primátora města Brna</v>
          </cell>
        </row>
        <row r="7">
          <cell r="B7">
            <v>3200</v>
          </cell>
          <cell r="C7" t="str">
            <v>Odbor vnitřních věcí</v>
          </cell>
        </row>
        <row r="8">
          <cell r="B8">
            <v>3600</v>
          </cell>
          <cell r="C8" t="str">
            <v>Odbor obrany</v>
          </cell>
        </row>
        <row r="9">
          <cell r="B9">
            <v>3900</v>
          </cell>
          <cell r="C9" t="str">
            <v>Archiv města Brna</v>
          </cell>
        </row>
        <row r="10">
          <cell r="B10">
            <v>4100</v>
          </cell>
          <cell r="C10" t="str">
            <v>Odbor územního plánování a rozvoje</v>
          </cell>
        </row>
        <row r="11">
          <cell r="B11">
            <v>4200</v>
          </cell>
          <cell r="C11" t="str">
            <v>Odbor životního prostředí</v>
          </cell>
        </row>
        <row r="12">
          <cell r="B12">
            <v>4300</v>
          </cell>
          <cell r="C12" t="str">
            <v>Odbor vodního a lesního hospodářství a zemědělství</v>
          </cell>
        </row>
        <row r="13">
          <cell r="B13">
            <v>5300</v>
          </cell>
          <cell r="C13" t="str">
            <v>Odbor městské informatiky</v>
          </cell>
        </row>
        <row r="14">
          <cell r="B14">
            <v>5400</v>
          </cell>
          <cell r="C14" t="str">
            <v xml:space="preserve">Odbor dopravy </v>
          </cell>
        </row>
        <row r="15">
          <cell r="B15">
            <v>5600</v>
          </cell>
          <cell r="C15" t="str">
            <v xml:space="preserve">Odbor investiční </v>
          </cell>
        </row>
        <row r="16">
          <cell r="B16">
            <v>5700</v>
          </cell>
          <cell r="C16" t="str">
            <v>Odbor technickýck sítí</v>
          </cell>
        </row>
        <row r="17">
          <cell r="B17">
            <v>5900</v>
          </cell>
          <cell r="C17" t="str">
            <v>Odbor implementace evropských projektů</v>
          </cell>
        </row>
        <row r="18">
          <cell r="B18">
            <v>6200</v>
          </cell>
          <cell r="C18" t="str">
            <v>Bytový odbor</v>
          </cell>
        </row>
        <row r="19">
          <cell r="B19">
            <v>6300</v>
          </cell>
          <cell r="C19" t="str">
            <v>Majetkový odbor</v>
          </cell>
        </row>
        <row r="20">
          <cell r="B20">
            <v>6600</v>
          </cell>
          <cell r="C20" t="str">
            <v>Odbor správy majetku</v>
          </cell>
        </row>
        <row r="21">
          <cell r="B21">
            <v>6700</v>
          </cell>
          <cell r="C21" t="str">
            <v xml:space="preserve">Odbor školství, mládeže a tělovýchovy </v>
          </cell>
        </row>
        <row r="22">
          <cell r="B22">
            <v>7100</v>
          </cell>
          <cell r="C22" t="str">
            <v>Odbor zdraví</v>
          </cell>
        </row>
        <row r="23">
          <cell r="B23">
            <v>7200</v>
          </cell>
          <cell r="C23" t="str">
            <v>Odbor sociální péče</v>
          </cell>
        </row>
        <row r="24">
          <cell r="B24">
            <v>7300</v>
          </cell>
          <cell r="C24" t="str">
            <v>Odbor kultury</v>
          </cell>
        </row>
        <row r="25">
          <cell r="B25">
            <v>7499</v>
          </cell>
          <cell r="C25" t="str">
            <v xml:space="preserve">Odbor školství, mládeže a tělovýchovy </v>
          </cell>
        </row>
        <row r="26">
          <cell r="B26">
            <v>7500</v>
          </cell>
          <cell r="C26" t="str">
            <v>Odbor památkové péče</v>
          </cell>
        </row>
        <row r="27">
          <cell r="B27">
            <v>8200</v>
          </cell>
          <cell r="C27" t="str">
            <v>Městská policie Brno</v>
          </cell>
        </row>
        <row r="28">
          <cell r="B28">
            <v>8887</v>
          </cell>
          <cell r="C28" t="str">
            <v>Reverse charge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ORGy"/>
      <sheetName val="ZMB"/>
      <sheetName val="MČ_6441"/>
      <sheetName val="Za"/>
      <sheetName val="Z-P"/>
      <sheetName val="Z-Pp"/>
      <sheetName val="Z-P2"/>
      <sheetName val="Z-P3"/>
      <sheetName val="Z-FBV"/>
      <sheetName val="RMB"/>
      <sheetName val="FKŠ"/>
      <sheetName val="D-SR-JMK"/>
      <sheetName val="aD"/>
      <sheetName val="22005"/>
      <sheetName val="33006"/>
      <sheetName val="33123"/>
      <sheetName val="FV33123"/>
      <sheetName val="13010"/>
      <sheetName val="33019"/>
      <sheetName val="33030"/>
      <sheetName val="14011"/>
      <sheetName val="311"/>
      <sheetName val="29008"/>
      <sheetName val="29004"/>
      <sheetName val="D-FBV"/>
      <sheetName val="D-KV-FK"/>
      <sheetName val="D-PV-FK"/>
      <sheetName val="D-FK"/>
      <sheetName val="D-RR"/>
      <sheetName val="D-RR2"/>
      <sheetName val="SPOD"/>
      <sheetName val="PSPOD"/>
      <sheetName val="Volby"/>
      <sheetName val="PVolby"/>
      <sheetName val="92241"/>
      <sheetName val="P92241"/>
      <sheetName val="13305"/>
      <sheetName val="P13305"/>
      <sheetName val="DROM"/>
      <sheetName val="aDROM"/>
      <sheetName val="14137"/>
      <sheetName val="a14137"/>
      <sheetName val="Položky"/>
      <sheetName val="pomoc"/>
      <sheetName val="csv"/>
    </sheetNames>
    <sheetDataSet>
      <sheetData sheetId="0">
        <row r="25">
          <cell r="N25" t="str">
            <v>ZMB</v>
          </cell>
          <cell r="O25" t="str">
            <v>Z6/035. ZMB ze dne: 17. června 2014, bod č. 142 (RO 147)</v>
          </cell>
        </row>
        <row r="26">
          <cell r="N26" t="str">
            <v>DOTACE</v>
          </cell>
          <cell r="O26" t="str">
            <v>R6/144. RMB ze dne: 16.7.2014, bod č. 6 (RO 149) D</v>
          </cell>
        </row>
        <row r="27">
          <cell r="N27" t="str">
            <v>RMB</v>
          </cell>
          <cell r="O27" t="str">
            <v>R6/143. RMB ze dne: 25. června 2013, bod č. 126 (RO 148)</v>
          </cell>
        </row>
        <row r="28">
          <cell r="N28" t="str">
            <v>ÚPRR - ÚZ</v>
          </cell>
          <cell r="O28" t="str">
            <v>ÚPRR - ÚZ</v>
          </cell>
        </row>
        <row r="29">
          <cell r="N29" t="str">
            <v>ÚPRR - KV</v>
          </cell>
          <cell r="O29" t="str">
            <v>ÚPRR - KV</v>
          </cell>
        </row>
        <row r="30">
          <cell r="N30" t="str">
            <v>ÚPRR - PV</v>
          </cell>
          <cell r="O30" t="str">
            <v>ÚPRR - PV</v>
          </cell>
        </row>
        <row r="31">
          <cell r="N31" t="str">
            <v>Z 250/2000</v>
          </cell>
          <cell r="O31" t="str">
            <v>§16, odst 4. zákona 250/2000 Sb.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ables/table1.xml><?xml version="1.0" encoding="utf-8"?>
<table xmlns="http://schemas.openxmlformats.org/spreadsheetml/2006/main" id="1" name="Tabulka13" displayName="Tabulka13" ref="A5:E25" totalsRowShown="0" headerRowDxfId="6" dataDxfId="5">
  <tableColumns count="5">
    <tableColumn id="1" name=" " dataDxfId="4"/>
    <tableColumn id="2" name="Plán 2016" dataDxfId="3"/>
    <tableColumn id="3" name="Upravený plán 2016" dataDxfId="2"/>
    <tableColumn id="4" name="Skutečnost k 31.12.2016" dataDxfId="1"/>
    <tableColumn id="5" name="skutečnost k 31.12.2016/plán 2016 (%)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31"/>
  <sheetViews>
    <sheetView tabSelected="1" zoomScaleNormal="100" workbookViewId="0">
      <selection activeCell="A23" sqref="A23"/>
    </sheetView>
  </sheetViews>
  <sheetFormatPr defaultRowHeight="15.75" x14ac:dyDescent="0.25"/>
  <cols>
    <col min="1" max="1" width="32" style="1" customWidth="1"/>
    <col min="2" max="2" width="16.42578125" style="1" customWidth="1"/>
    <col min="3" max="3" width="15.7109375" style="1" hidden="1" customWidth="1"/>
    <col min="4" max="4" width="16.7109375" style="1" customWidth="1"/>
    <col min="5" max="5" width="16.42578125" style="1" customWidth="1"/>
    <col min="6" max="6" width="36.7109375" style="1" customWidth="1"/>
    <col min="7" max="256" width="9.140625" style="1"/>
    <col min="257" max="257" width="33.5703125" style="1" customWidth="1"/>
    <col min="258" max="261" width="14.42578125" style="1" customWidth="1"/>
    <col min="262" max="262" width="36.7109375" style="1" customWidth="1"/>
    <col min="263" max="512" width="9.140625" style="1"/>
    <col min="513" max="513" width="33.5703125" style="1" customWidth="1"/>
    <col min="514" max="517" width="14.42578125" style="1" customWidth="1"/>
    <col min="518" max="518" width="36.7109375" style="1" customWidth="1"/>
    <col min="519" max="768" width="9.140625" style="1"/>
    <col min="769" max="769" width="33.5703125" style="1" customWidth="1"/>
    <col min="770" max="773" width="14.42578125" style="1" customWidth="1"/>
    <col min="774" max="774" width="36.7109375" style="1" customWidth="1"/>
    <col min="775" max="1024" width="9.140625" style="1"/>
    <col min="1025" max="1025" width="33.5703125" style="1" customWidth="1"/>
    <col min="1026" max="1029" width="14.42578125" style="1" customWidth="1"/>
    <col min="1030" max="1030" width="36.7109375" style="1" customWidth="1"/>
    <col min="1031" max="1280" width="9.140625" style="1"/>
    <col min="1281" max="1281" width="33.5703125" style="1" customWidth="1"/>
    <col min="1282" max="1285" width="14.42578125" style="1" customWidth="1"/>
    <col min="1286" max="1286" width="36.7109375" style="1" customWidth="1"/>
    <col min="1287" max="1536" width="9.140625" style="1"/>
    <col min="1537" max="1537" width="33.5703125" style="1" customWidth="1"/>
    <col min="1538" max="1541" width="14.42578125" style="1" customWidth="1"/>
    <col min="1542" max="1542" width="36.7109375" style="1" customWidth="1"/>
    <col min="1543" max="1792" width="9.140625" style="1"/>
    <col min="1793" max="1793" width="33.5703125" style="1" customWidth="1"/>
    <col min="1794" max="1797" width="14.42578125" style="1" customWidth="1"/>
    <col min="1798" max="1798" width="36.7109375" style="1" customWidth="1"/>
    <col min="1799" max="2048" width="9.140625" style="1"/>
    <col min="2049" max="2049" width="33.5703125" style="1" customWidth="1"/>
    <col min="2050" max="2053" width="14.42578125" style="1" customWidth="1"/>
    <col min="2054" max="2054" width="36.7109375" style="1" customWidth="1"/>
    <col min="2055" max="2304" width="9.140625" style="1"/>
    <col min="2305" max="2305" width="33.5703125" style="1" customWidth="1"/>
    <col min="2306" max="2309" width="14.42578125" style="1" customWidth="1"/>
    <col min="2310" max="2310" width="36.7109375" style="1" customWidth="1"/>
    <col min="2311" max="2560" width="9.140625" style="1"/>
    <col min="2561" max="2561" width="33.5703125" style="1" customWidth="1"/>
    <col min="2562" max="2565" width="14.42578125" style="1" customWidth="1"/>
    <col min="2566" max="2566" width="36.7109375" style="1" customWidth="1"/>
    <col min="2567" max="2816" width="9.140625" style="1"/>
    <col min="2817" max="2817" width="33.5703125" style="1" customWidth="1"/>
    <col min="2818" max="2821" width="14.42578125" style="1" customWidth="1"/>
    <col min="2822" max="2822" width="36.7109375" style="1" customWidth="1"/>
    <col min="2823" max="3072" width="9.140625" style="1"/>
    <col min="3073" max="3073" width="33.5703125" style="1" customWidth="1"/>
    <col min="3074" max="3077" width="14.42578125" style="1" customWidth="1"/>
    <col min="3078" max="3078" width="36.7109375" style="1" customWidth="1"/>
    <col min="3079" max="3328" width="9.140625" style="1"/>
    <col min="3329" max="3329" width="33.5703125" style="1" customWidth="1"/>
    <col min="3330" max="3333" width="14.42578125" style="1" customWidth="1"/>
    <col min="3334" max="3334" width="36.7109375" style="1" customWidth="1"/>
    <col min="3335" max="3584" width="9.140625" style="1"/>
    <col min="3585" max="3585" width="33.5703125" style="1" customWidth="1"/>
    <col min="3586" max="3589" width="14.42578125" style="1" customWidth="1"/>
    <col min="3590" max="3590" width="36.7109375" style="1" customWidth="1"/>
    <col min="3591" max="3840" width="9.140625" style="1"/>
    <col min="3841" max="3841" width="33.5703125" style="1" customWidth="1"/>
    <col min="3842" max="3845" width="14.42578125" style="1" customWidth="1"/>
    <col min="3846" max="3846" width="36.7109375" style="1" customWidth="1"/>
    <col min="3847" max="4096" width="9.140625" style="1"/>
    <col min="4097" max="4097" width="33.5703125" style="1" customWidth="1"/>
    <col min="4098" max="4101" width="14.42578125" style="1" customWidth="1"/>
    <col min="4102" max="4102" width="36.7109375" style="1" customWidth="1"/>
    <col min="4103" max="4352" width="9.140625" style="1"/>
    <col min="4353" max="4353" width="33.5703125" style="1" customWidth="1"/>
    <col min="4354" max="4357" width="14.42578125" style="1" customWidth="1"/>
    <col min="4358" max="4358" width="36.7109375" style="1" customWidth="1"/>
    <col min="4359" max="4608" width="9.140625" style="1"/>
    <col min="4609" max="4609" width="33.5703125" style="1" customWidth="1"/>
    <col min="4610" max="4613" width="14.42578125" style="1" customWidth="1"/>
    <col min="4614" max="4614" width="36.7109375" style="1" customWidth="1"/>
    <col min="4615" max="4864" width="9.140625" style="1"/>
    <col min="4865" max="4865" width="33.5703125" style="1" customWidth="1"/>
    <col min="4866" max="4869" width="14.42578125" style="1" customWidth="1"/>
    <col min="4870" max="4870" width="36.7109375" style="1" customWidth="1"/>
    <col min="4871" max="5120" width="9.140625" style="1"/>
    <col min="5121" max="5121" width="33.5703125" style="1" customWidth="1"/>
    <col min="5122" max="5125" width="14.42578125" style="1" customWidth="1"/>
    <col min="5126" max="5126" width="36.7109375" style="1" customWidth="1"/>
    <col min="5127" max="5376" width="9.140625" style="1"/>
    <col min="5377" max="5377" width="33.5703125" style="1" customWidth="1"/>
    <col min="5378" max="5381" width="14.42578125" style="1" customWidth="1"/>
    <col min="5382" max="5382" width="36.7109375" style="1" customWidth="1"/>
    <col min="5383" max="5632" width="9.140625" style="1"/>
    <col min="5633" max="5633" width="33.5703125" style="1" customWidth="1"/>
    <col min="5634" max="5637" width="14.42578125" style="1" customWidth="1"/>
    <col min="5638" max="5638" width="36.7109375" style="1" customWidth="1"/>
    <col min="5639" max="5888" width="9.140625" style="1"/>
    <col min="5889" max="5889" width="33.5703125" style="1" customWidth="1"/>
    <col min="5890" max="5893" width="14.42578125" style="1" customWidth="1"/>
    <col min="5894" max="5894" width="36.7109375" style="1" customWidth="1"/>
    <col min="5895" max="6144" width="9.140625" style="1"/>
    <col min="6145" max="6145" width="33.5703125" style="1" customWidth="1"/>
    <col min="6146" max="6149" width="14.42578125" style="1" customWidth="1"/>
    <col min="6150" max="6150" width="36.7109375" style="1" customWidth="1"/>
    <col min="6151" max="6400" width="9.140625" style="1"/>
    <col min="6401" max="6401" width="33.5703125" style="1" customWidth="1"/>
    <col min="6402" max="6405" width="14.42578125" style="1" customWidth="1"/>
    <col min="6406" max="6406" width="36.7109375" style="1" customWidth="1"/>
    <col min="6407" max="6656" width="9.140625" style="1"/>
    <col min="6657" max="6657" width="33.5703125" style="1" customWidth="1"/>
    <col min="6658" max="6661" width="14.42578125" style="1" customWidth="1"/>
    <col min="6662" max="6662" width="36.7109375" style="1" customWidth="1"/>
    <col min="6663" max="6912" width="9.140625" style="1"/>
    <col min="6913" max="6913" width="33.5703125" style="1" customWidth="1"/>
    <col min="6914" max="6917" width="14.42578125" style="1" customWidth="1"/>
    <col min="6918" max="6918" width="36.7109375" style="1" customWidth="1"/>
    <col min="6919" max="7168" width="9.140625" style="1"/>
    <col min="7169" max="7169" width="33.5703125" style="1" customWidth="1"/>
    <col min="7170" max="7173" width="14.42578125" style="1" customWidth="1"/>
    <col min="7174" max="7174" width="36.7109375" style="1" customWidth="1"/>
    <col min="7175" max="7424" width="9.140625" style="1"/>
    <col min="7425" max="7425" width="33.5703125" style="1" customWidth="1"/>
    <col min="7426" max="7429" width="14.42578125" style="1" customWidth="1"/>
    <col min="7430" max="7430" width="36.7109375" style="1" customWidth="1"/>
    <col min="7431" max="7680" width="9.140625" style="1"/>
    <col min="7681" max="7681" width="33.5703125" style="1" customWidth="1"/>
    <col min="7682" max="7685" width="14.42578125" style="1" customWidth="1"/>
    <col min="7686" max="7686" width="36.7109375" style="1" customWidth="1"/>
    <col min="7687" max="7936" width="9.140625" style="1"/>
    <col min="7937" max="7937" width="33.5703125" style="1" customWidth="1"/>
    <col min="7938" max="7941" width="14.42578125" style="1" customWidth="1"/>
    <col min="7942" max="7942" width="36.7109375" style="1" customWidth="1"/>
    <col min="7943" max="8192" width="9.140625" style="1"/>
    <col min="8193" max="8193" width="33.5703125" style="1" customWidth="1"/>
    <col min="8194" max="8197" width="14.42578125" style="1" customWidth="1"/>
    <col min="8198" max="8198" width="36.7109375" style="1" customWidth="1"/>
    <col min="8199" max="8448" width="9.140625" style="1"/>
    <col min="8449" max="8449" width="33.5703125" style="1" customWidth="1"/>
    <col min="8450" max="8453" width="14.42578125" style="1" customWidth="1"/>
    <col min="8454" max="8454" width="36.7109375" style="1" customWidth="1"/>
    <col min="8455" max="8704" width="9.140625" style="1"/>
    <col min="8705" max="8705" width="33.5703125" style="1" customWidth="1"/>
    <col min="8706" max="8709" width="14.42578125" style="1" customWidth="1"/>
    <col min="8710" max="8710" width="36.7109375" style="1" customWidth="1"/>
    <col min="8711" max="8960" width="9.140625" style="1"/>
    <col min="8961" max="8961" width="33.5703125" style="1" customWidth="1"/>
    <col min="8962" max="8965" width="14.42578125" style="1" customWidth="1"/>
    <col min="8966" max="8966" width="36.7109375" style="1" customWidth="1"/>
    <col min="8967" max="9216" width="9.140625" style="1"/>
    <col min="9217" max="9217" width="33.5703125" style="1" customWidth="1"/>
    <col min="9218" max="9221" width="14.42578125" style="1" customWidth="1"/>
    <col min="9222" max="9222" width="36.7109375" style="1" customWidth="1"/>
    <col min="9223" max="9472" width="9.140625" style="1"/>
    <col min="9473" max="9473" width="33.5703125" style="1" customWidth="1"/>
    <col min="9474" max="9477" width="14.42578125" style="1" customWidth="1"/>
    <col min="9478" max="9478" width="36.7109375" style="1" customWidth="1"/>
    <col min="9479" max="9728" width="9.140625" style="1"/>
    <col min="9729" max="9729" width="33.5703125" style="1" customWidth="1"/>
    <col min="9730" max="9733" width="14.42578125" style="1" customWidth="1"/>
    <col min="9734" max="9734" width="36.7109375" style="1" customWidth="1"/>
    <col min="9735" max="9984" width="9.140625" style="1"/>
    <col min="9985" max="9985" width="33.5703125" style="1" customWidth="1"/>
    <col min="9986" max="9989" width="14.42578125" style="1" customWidth="1"/>
    <col min="9990" max="9990" width="36.7109375" style="1" customWidth="1"/>
    <col min="9991" max="10240" width="9.140625" style="1"/>
    <col min="10241" max="10241" width="33.5703125" style="1" customWidth="1"/>
    <col min="10242" max="10245" width="14.42578125" style="1" customWidth="1"/>
    <col min="10246" max="10246" width="36.7109375" style="1" customWidth="1"/>
    <col min="10247" max="10496" width="9.140625" style="1"/>
    <col min="10497" max="10497" width="33.5703125" style="1" customWidth="1"/>
    <col min="10498" max="10501" width="14.42578125" style="1" customWidth="1"/>
    <col min="10502" max="10502" width="36.7109375" style="1" customWidth="1"/>
    <col min="10503" max="10752" width="9.140625" style="1"/>
    <col min="10753" max="10753" width="33.5703125" style="1" customWidth="1"/>
    <col min="10754" max="10757" width="14.42578125" style="1" customWidth="1"/>
    <col min="10758" max="10758" width="36.7109375" style="1" customWidth="1"/>
    <col min="10759" max="11008" width="9.140625" style="1"/>
    <col min="11009" max="11009" width="33.5703125" style="1" customWidth="1"/>
    <col min="11010" max="11013" width="14.42578125" style="1" customWidth="1"/>
    <col min="11014" max="11014" width="36.7109375" style="1" customWidth="1"/>
    <col min="11015" max="11264" width="9.140625" style="1"/>
    <col min="11265" max="11265" width="33.5703125" style="1" customWidth="1"/>
    <col min="11266" max="11269" width="14.42578125" style="1" customWidth="1"/>
    <col min="11270" max="11270" width="36.7109375" style="1" customWidth="1"/>
    <col min="11271" max="11520" width="9.140625" style="1"/>
    <col min="11521" max="11521" width="33.5703125" style="1" customWidth="1"/>
    <col min="11522" max="11525" width="14.42578125" style="1" customWidth="1"/>
    <col min="11526" max="11526" width="36.7109375" style="1" customWidth="1"/>
    <col min="11527" max="11776" width="9.140625" style="1"/>
    <col min="11777" max="11777" width="33.5703125" style="1" customWidth="1"/>
    <col min="11778" max="11781" width="14.42578125" style="1" customWidth="1"/>
    <col min="11782" max="11782" width="36.7109375" style="1" customWidth="1"/>
    <col min="11783" max="12032" width="9.140625" style="1"/>
    <col min="12033" max="12033" width="33.5703125" style="1" customWidth="1"/>
    <col min="12034" max="12037" width="14.42578125" style="1" customWidth="1"/>
    <col min="12038" max="12038" width="36.7109375" style="1" customWidth="1"/>
    <col min="12039" max="12288" width="9.140625" style="1"/>
    <col min="12289" max="12289" width="33.5703125" style="1" customWidth="1"/>
    <col min="12290" max="12293" width="14.42578125" style="1" customWidth="1"/>
    <col min="12294" max="12294" width="36.7109375" style="1" customWidth="1"/>
    <col min="12295" max="12544" width="9.140625" style="1"/>
    <col min="12545" max="12545" width="33.5703125" style="1" customWidth="1"/>
    <col min="12546" max="12549" width="14.42578125" style="1" customWidth="1"/>
    <col min="12550" max="12550" width="36.7109375" style="1" customWidth="1"/>
    <col min="12551" max="12800" width="9.140625" style="1"/>
    <col min="12801" max="12801" width="33.5703125" style="1" customWidth="1"/>
    <col min="12802" max="12805" width="14.42578125" style="1" customWidth="1"/>
    <col min="12806" max="12806" width="36.7109375" style="1" customWidth="1"/>
    <col min="12807" max="13056" width="9.140625" style="1"/>
    <col min="13057" max="13057" width="33.5703125" style="1" customWidth="1"/>
    <col min="13058" max="13061" width="14.42578125" style="1" customWidth="1"/>
    <col min="13062" max="13062" width="36.7109375" style="1" customWidth="1"/>
    <col min="13063" max="13312" width="9.140625" style="1"/>
    <col min="13313" max="13313" width="33.5703125" style="1" customWidth="1"/>
    <col min="13314" max="13317" width="14.42578125" style="1" customWidth="1"/>
    <col min="13318" max="13318" width="36.7109375" style="1" customWidth="1"/>
    <col min="13319" max="13568" width="9.140625" style="1"/>
    <col min="13569" max="13569" width="33.5703125" style="1" customWidth="1"/>
    <col min="13570" max="13573" width="14.42578125" style="1" customWidth="1"/>
    <col min="13574" max="13574" width="36.7109375" style="1" customWidth="1"/>
    <col min="13575" max="13824" width="9.140625" style="1"/>
    <col min="13825" max="13825" width="33.5703125" style="1" customWidth="1"/>
    <col min="13826" max="13829" width="14.42578125" style="1" customWidth="1"/>
    <col min="13830" max="13830" width="36.7109375" style="1" customWidth="1"/>
    <col min="13831" max="14080" width="9.140625" style="1"/>
    <col min="14081" max="14081" width="33.5703125" style="1" customWidth="1"/>
    <col min="14082" max="14085" width="14.42578125" style="1" customWidth="1"/>
    <col min="14086" max="14086" width="36.7109375" style="1" customWidth="1"/>
    <col min="14087" max="14336" width="9.140625" style="1"/>
    <col min="14337" max="14337" width="33.5703125" style="1" customWidth="1"/>
    <col min="14338" max="14341" width="14.42578125" style="1" customWidth="1"/>
    <col min="14342" max="14342" width="36.7109375" style="1" customWidth="1"/>
    <col min="14343" max="14592" width="9.140625" style="1"/>
    <col min="14593" max="14593" width="33.5703125" style="1" customWidth="1"/>
    <col min="14594" max="14597" width="14.42578125" style="1" customWidth="1"/>
    <col min="14598" max="14598" width="36.7109375" style="1" customWidth="1"/>
    <col min="14599" max="14848" width="9.140625" style="1"/>
    <col min="14849" max="14849" width="33.5703125" style="1" customWidth="1"/>
    <col min="14850" max="14853" width="14.42578125" style="1" customWidth="1"/>
    <col min="14854" max="14854" width="36.7109375" style="1" customWidth="1"/>
    <col min="14855" max="15104" width="9.140625" style="1"/>
    <col min="15105" max="15105" width="33.5703125" style="1" customWidth="1"/>
    <col min="15106" max="15109" width="14.42578125" style="1" customWidth="1"/>
    <col min="15110" max="15110" width="36.7109375" style="1" customWidth="1"/>
    <col min="15111" max="15360" width="9.140625" style="1"/>
    <col min="15361" max="15361" width="33.5703125" style="1" customWidth="1"/>
    <col min="15362" max="15365" width="14.42578125" style="1" customWidth="1"/>
    <col min="15366" max="15366" width="36.7109375" style="1" customWidth="1"/>
    <col min="15367" max="15616" width="9.140625" style="1"/>
    <col min="15617" max="15617" width="33.5703125" style="1" customWidth="1"/>
    <col min="15618" max="15621" width="14.42578125" style="1" customWidth="1"/>
    <col min="15622" max="15622" width="36.7109375" style="1" customWidth="1"/>
    <col min="15623" max="15872" width="9.140625" style="1"/>
    <col min="15873" max="15873" width="33.5703125" style="1" customWidth="1"/>
    <col min="15874" max="15877" width="14.42578125" style="1" customWidth="1"/>
    <col min="15878" max="15878" width="36.7109375" style="1" customWidth="1"/>
    <col min="15879" max="16128" width="9.140625" style="1"/>
    <col min="16129" max="16129" width="33.5703125" style="1" customWidth="1"/>
    <col min="16130" max="16133" width="14.42578125" style="1" customWidth="1"/>
    <col min="16134" max="16134" width="36.7109375" style="1" customWidth="1"/>
    <col min="16135" max="16384" width="9.140625" style="1"/>
  </cols>
  <sheetData>
    <row r="2" spans="1:6" ht="21" x14ac:dyDescent="0.25">
      <c r="A2" s="45" t="s">
        <v>15</v>
      </c>
      <c r="B2" s="45"/>
      <c r="C2" s="45"/>
      <c r="D2" s="45"/>
      <c r="E2" s="45"/>
    </row>
    <row r="3" spans="1:6" ht="18.75" x14ac:dyDescent="0.25">
      <c r="A3" s="46" t="s">
        <v>16</v>
      </c>
      <c r="B3" s="46"/>
      <c r="C3" s="46"/>
      <c r="D3" s="46"/>
      <c r="E3" s="46"/>
    </row>
    <row r="4" spans="1:6" ht="19.5" customHeight="1" x14ac:dyDescent="0.25">
      <c r="A4" s="2"/>
      <c r="B4" s="2"/>
      <c r="C4" s="2"/>
      <c r="D4" s="2"/>
      <c r="E4" s="3" t="s">
        <v>0</v>
      </c>
    </row>
    <row r="5" spans="1:6" ht="45" x14ac:dyDescent="0.3">
      <c r="A5" s="4" t="s">
        <v>1</v>
      </c>
      <c r="B5" s="5" t="s">
        <v>2</v>
      </c>
      <c r="C5" s="5" t="s">
        <v>14</v>
      </c>
      <c r="D5" s="5" t="s">
        <v>17</v>
      </c>
      <c r="E5" s="6" t="s">
        <v>18</v>
      </c>
      <c r="F5" s="7"/>
    </row>
    <row r="6" spans="1:6" x14ac:dyDescent="0.25">
      <c r="A6" s="8"/>
      <c r="B6" s="10"/>
      <c r="C6" s="10"/>
      <c r="D6" s="10"/>
      <c r="E6" s="11"/>
    </row>
    <row r="7" spans="1:6" x14ac:dyDescent="0.25">
      <c r="A7" s="12" t="s">
        <v>3</v>
      </c>
      <c r="B7" s="13">
        <f>SUM(B9:B12)</f>
        <v>10760</v>
      </c>
      <c r="C7" s="13">
        <f>SUM(C9:C12)</f>
        <v>10760</v>
      </c>
      <c r="D7" s="13">
        <f>SUM(D9:D12)</f>
        <v>10967</v>
      </c>
      <c r="E7" s="14">
        <f>D7/B7</f>
        <v>1.0192379182156135</v>
      </c>
    </row>
    <row r="8" spans="1:6" x14ac:dyDescent="0.25">
      <c r="A8" s="15" t="s">
        <v>9</v>
      </c>
      <c r="B8" s="16"/>
      <c r="C8" s="16"/>
      <c r="D8" s="16"/>
      <c r="E8" s="17"/>
    </row>
    <row r="9" spans="1:6" x14ac:dyDescent="0.25">
      <c r="A9" s="15" t="s">
        <v>4</v>
      </c>
      <c r="B9" s="18">
        <v>6791</v>
      </c>
      <c r="C9" s="18">
        <v>6791</v>
      </c>
      <c r="D9" s="28">
        <v>6783</v>
      </c>
      <c r="E9" s="19">
        <f>D9/B9</f>
        <v>0.99882197025474895</v>
      </c>
    </row>
    <row r="10" spans="1:6" x14ac:dyDescent="0.25">
      <c r="A10" s="20" t="s">
        <v>5</v>
      </c>
      <c r="B10" s="21">
        <v>63</v>
      </c>
      <c r="C10" s="21">
        <v>63</v>
      </c>
      <c r="D10" s="29">
        <v>59</v>
      </c>
      <c r="E10" s="19">
        <f>D10/B10</f>
        <v>0.93650793650793651</v>
      </c>
    </row>
    <row r="11" spans="1:6" x14ac:dyDescent="0.25">
      <c r="A11" s="15" t="s">
        <v>6</v>
      </c>
      <c r="B11" s="18">
        <v>3894</v>
      </c>
      <c r="C11" s="18">
        <v>3894</v>
      </c>
      <c r="D11" s="28">
        <v>4108</v>
      </c>
      <c r="E11" s="19">
        <f>D11/B11</f>
        <v>1.0549563430919364</v>
      </c>
    </row>
    <row r="12" spans="1:6" x14ac:dyDescent="0.25">
      <c r="A12" s="15" t="s">
        <v>7</v>
      </c>
      <c r="B12" s="16">
        <v>12</v>
      </c>
      <c r="C12" s="16">
        <v>12</v>
      </c>
      <c r="D12" s="27">
        <v>17</v>
      </c>
      <c r="E12" s="19">
        <f>D12/B12</f>
        <v>1.4166666666666667</v>
      </c>
    </row>
    <row r="13" spans="1:6" x14ac:dyDescent="0.25">
      <c r="A13" s="8"/>
      <c r="B13" s="9"/>
      <c r="C13" s="9"/>
      <c r="D13" s="9"/>
      <c r="E13" s="11"/>
    </row>
    <row r="14" spans="1:6" x14ac:dyDescent="0.25">
      <c r="A14" s="12" t="s">
        <v>8</v>
      </c>
      <c r="B14" s="13">
        <f>B16</f>
        <v>10760</v>
      </c>
      <c r="C14" s="13">
        <f>C16</f>
        <v>10760</v>
      </c>
      <c r="D14" s="13">
        <f>D16+D17</f>
        <v>10651</v>
      </c>
      <c r="E14" s="14">
        <f>D14/B14</f>
        <v>0.98986988847583646</v>
      </c>
    </row>
    <row r="15" spans="1:6" x14ac:dyDescent="0.25">
      <c r="A15" s="15" t="s">
        <v>9</v>
      </c>
      <c r="B15" s="18"/>
      <c r="C15" s="18"/>
      <c r="D15" s="18"/>
      <c r="E15" s="17"/>
    </row>
    <row r="16" spans="1:6" x14ac:dyDescent="0.25">
      <c r="A16" s="15" t="s">
        <v>10</v>
      </c>
      <c r="B16" s="18">
        <v>10760</v>
      </c>
      <c r="C16" s="18">
        <v>10760</v>
      </c>
      <c r="D16" s="18">
        <v>10650</v>
      </c>
      <c r="E16" s="19">
        <f>D16/B16</f>
        <v>0.9897769516728625</v>
      </c>
    </row>
    <row r="17" spans="1:6" x14ac:dyDescent="0.25">
      <c r="A17" s="15" t="s">
        <v>19</v>
      </c>
      <c r="B17" s="22"/>
      <c r="C17" s="22"/>
      <c r="D17" s="22">
        <v>1</v>
      </c>
      <c r="E17" s="19"/>
    </row>
    <row r="18" spans="1:6" x14ac:dyDescent="0.25">
      <c r="A18" s="12" t="s">
        <v>11</v>
      </c>
      <c r="B18" s="13">
        <f>B14-B7</f>
        <v>0</v>
      </c>
      <c r="C18" s="13">
        <f>C14-C7</f>
        <v>0</v>
      </c>
      <c r="D18" s="13">
        <f>D14-D7</f>
        <v>-316</v>
      </c>
      <c r="E18" s="13"/>
    </row>
    <row r="19" spans="1:6" x14ac:dyDescent="0.25">
      <c r="A19" s="20"/>
      <c r="B19" s="22"/>
      <c r="C19" s="22"/>
      <c r="D19" s="22"/>
      <c r="E19" s="19"/>
    </row>
    <row r="20" spans="1:6" ht="45" x14ac:dyDescent="0.25">
      <c r="A20" s="35" t="s">
        <v>25</v>
      </c>
      <c r="B20" s="23"/>
      <c r="C20" s="23"/>
      <c r="D20" s="28">
        <f>2179</f>
        <v>2179</v>
      </c>
      <c r="E20" s="19"/>
    </row>
    <row r="21" spans="1:6" ht="30" x14ac:dyDescent="0.25">
      <c r="A21" s="38" t="s">
        <v>26</v>
      </c>
      <c r="B21" s="39">
        <v>1200</v>
      </c>
      <c r="C21" s="40">
        <v>1200</v>
      </c>
      <c r="D21" s="41">
        <v>1200</v>
      </c>
      <c r="E21" s="42">
        <f>D21/B21</f>
        <v>1</v>
      </c>
    </row>
    <row r="22" spans="1:6" ht="30" x14ac:dyDescent="0.25">
      <c r="A22" s="38" t="s">
        <v>27</v>
      </c>
      <c r="B22" s="40"/>
      <c r="C22" s="40"/>
      <c r="D22" s="43">
        <v>316</v>
      </c>
      <c r="E22" s="44"/>
    </row>
    <row r="23" spans="1:6" ht="60" x14ac:dyDescent="0.25">
      <c r="A23" s="36" t="s">
        <v>22</v>
      </c>
      <c r="B23" s="24"/>
      <c r="C23" s="24"/>
      <c r="D23" s="37">
        <f>D20-D21-D22</f>
        <v>663</v>
      </c>
      <c r="E23" s="11"/>
    </row>
    <row r="24" spans="1:6" x14ac:dyDescent="0.25">
      <c r="A24" s="35" t="s">
        <v>12</v>
      </c>
      <c r="B24" s="16">
        <v>253</v>
      </c>
      <c r="C24" s="16">
        <v>253</v>
      </c>
      <c r="D24" s="27">
        <v>252</v>
      </c>
      <c r="E24" s="19">
        <f>D24/B24</f>
        <v>0.99604743083003955</v>
      </c>
      <c r="F24" s="25"/>
    </row>
    <row r="25" spans="1:6" x14ac:dyDescent="0.25">
      <c r="A25" s="35" t="s">
        <v>13</v>
      </c>
      <c r="B25" s="16">
        <v>700</v>
      </c>
      <c r="C25" s="16">
        <v>700</v>
      </c>
      <c r="D25" s="27">
        <v>698</v>
      </c>
      <c r="E25" s="19">
        <f>D25/B25</f>
        <v>0.99714285714285711</v>
      </c>
      <c r="F25" s="25"/>
    </row>
    <row r="26" spans="1:6" x14ac:dyDescent="0.25">
      <c r="A26" s="26"/>
      <c r="B26" s="26"/>
      <c r="C26" s="26"/>
      <c r="D26" s="26"/>
      <c r="E26" s="26"/>
    </row>
    <row r="27" spans="1:6" ht="92.25" customHeight="1" x14ac:dyDescent="0.25">
      <c r="A27" s="47" t="s">
        <v>23</v>
      </c>
      <c r="B27" s="48"/>
      <c r="C27" s="48"/>
      <c r="D27" s="48"/>
      <c r="E27" s="48"/>
      <c r="F27" s="31"/>
    </row>
    <row r="28" spans="1:6" ht="9.75" customHeight="1" x14ac:dyDescent="0.25">
      <c r="A28" s="34"/>
      <c r="B28" s="32"/>
      <c r="C28" s="32"/>
      <c r="D28" s="32"/>
      <c r="E28" s="33"/>
    </row>
    <row r="29" spans="1:6" ht="61.5" customHeight="1" x14ac:dyDescent="0.25">
      <c r="A29" s="49" t="s">
        <v>24</v>
      </c>
      <c r="B29" s="50"/>
      <c r="C29" s="50"/>
      <c r="D29" s="50"/>
      <c r="E29" s="50"/>
    </row>
    <row r="30" spans="1:6" x14ac:dyDescent="0.25">
      <c r="A30" s="30"/>
      <c r="B30" s="30"/>
      <c r="C30" s="30" t="s">
        <v>20</v>
      </c>
      <c r="D30" s="30"/>
      <c r="E30"/>
    </row>
    <row r="31" spans="1:6" x14ac:dyDescent="0.25">
      <c r="A31" s="30"/>
      <c r="B31" s="30"/>
      <c r="C31" s="30" t="s">
        <v>21</v>
      </c>
      <c r="D31" s="30"/>
      <c r="E31"/>
    </row>
  </sheetData>
  <mergeCells count="4">
    <mergeCell ref="A2:E2"/>
    <mergeCell ref="A3:E3"/>
    <mergeCell ref="A27:E27"/>
    <mergeCell ref="A29:E29"/>
  </mergeCells>
  <printOptions horizontalCentered="1"/>
  <pageMargins left="0.62992125984251968" right="0.59055118110236227" top="0.61" bottom="0.78740157480314965" header="0.31496062992125984" footer="0.31496062992125984"/>
  <pageSetup paperSize="9" orientation="portrait" r:id="rId1"/>
  <colBreaks count="1" manualBreakCount="1">
    <brk id="5" max="1048575" man="1"/>
  </col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18</Rok>
    <_dlc_DocId xmlns="fc3156d0-6477-4e59-85db-677a3ac3ddef">K6F56YJ4D42X-540-924</_dlc_DocId>
    <_dlc_DocIdUrl xmlns="fc3156d0-6477-4e59-85db-677a3ac3ddef">
      <Url>http://sharepoint.brno.cz/ORF/rozpocet/_layouts/15/DocIdRedir.aspx?ID=K6F56YJ4D42X-540-924</Url>
      <Description>K6F56YJ4D42X-540-924</Description>
    </_dlc_DocIdUrl>
  </documentManagement>
</p:properties>
</file>

<file path=customXml/itemProps1.xml><?xml version="1.0" encoding="utf-8"?>
<ds:datastoreItem xmlns:ds="http://schemas.openxmlformats.org/officeDocument/2006/customXml" ds:itemID="{4F88F6FA-A788-40DB-A440-932DBF0C17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C1F604-70A0-4B45-8941-D4A29B3C2C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CA45F44-D991-4B56-B72F-BA3459A85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D8278E2-4BE3-4A05-95C6-4C88D5ECA2C1}">
  <ds:schemaRefs>
    <ds:schemaRef ds:uri="http://purl.org/dc/elements/1.1/"/>
    <ds:schemaRef ds:uri="http://purl.org/dc/dcmitype/"/>
    <ds:schemaRef ds:uri="http://www.w3.org/XML/1998/namespace"/>
    <ds:schemaRef ds:uri="626c80ca-c64a-4e2b-8fdc-4ca129da90da"/>
    <ds:schemaRef ds:uri="fc3156d0-6477-4e59-85db-677a3ac3dde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VHC jidelna</vt:lpstr>
      <vt:lpstr>'VHC jidelna'!Oblast_tisku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Plnění jídelny k 31.12.2016</dc:title>
  <dc:creator>Pavla Motlickova</dc:creator>
  <cp:lastModifiedBy>Jiri Trnecka</cp:lastModifiedBy>
  <cp:lastPrinted>2017-06-19T09:34:36Z</cp:lastPrinted>
  <dcterms:created xsi:type="dcterms:W3CDTF">2016-03-30T07:40:27Z</dcterms:created>
  <dcterms:modified xsi:type="dcterms:W3CDTF">2017-06-19T09:34:40Z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0x010100C27D4E3435A3B64688955AA93779053B</vt:lpwstr>
  </property>
  <property fmtid="{D5CDD505-2E9C-101B-9397-08002B2CF9AE}" pid="3" name="_dlc_DocIdItemGuid">
    <vt:lpwstr>5a761b14-becd-402a-9a1a-79fc84c9511d</vt:lpwstr>
  </property>
</Properties>
</file>